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40" windowHeight="6810" tabRatio="604" firstSheet="2" activeTab="5"/>
  </bookViews>
  <sheets>
    <sheet name="ND 116 (8)" sheetId="1" r:id="rId1"/>
    <sheet name="ND 116 ( 8e)" sheetId="2" r:id="rId2"/>
    <sheet name="ND 116 (8c)" sheetId="3" r:id="rId3"/>
    <sheet name="ND 116 ( 8b)" sheetId="4" r:id="rId4"/>
    <sheet name="ND 116 (8a)" sheetId="5" r:id="rId5"/>
    <sheet name="BIEN CHE" sheetId="6" r:id="rId6"/>
  </sheets>
  <definedNames/>
  <calcPr fullCalcOnLoad="1"/>
</workbook>
</file>

<file path=xl/sharedStrings.xml><?xml version="1.0" encoding="utf-8"?>
<sst xmlns="http://schemas.openxmlformats.org/spreadsheetml/2006/main" count="351" uniqueCount="212">
  <si>
    <t>Hà Xuân Tuấn</t>
  </si>
  <si>
    <t xml:space="preserve">Chi cục Thủy lợi </t>
  </si>
  <si>
    <t>Chi cục Chăn nuôi và Thú y</t>
  </si>
  <si>
    <t>Chi cục Trồng trọt và Bảo vệ thực vật</t>
  </si>
  <si>
    <t>Chi cục Thủy sản</t>
  </si>
  <si>
    <t xml:space="preserve">Trung tâm Khuyến nông </t>
  </si>
  <si>
    <t xml:space="preserve">Trung tâm Giống </t>
  </si>
  <si>
    <t>BQL Cảng cá Thừa Thiên Huế</t>
  </si>
  <si>
    <t>Phan Thanh Hà</t>
  </si>
  <si>
    <t>Hoàng Thanh Cương</t>
  </si>
  <si>
    <t>Trương Đức Nguyên</t>
  </si>
  <si>
    <t>Hương Nguyên</t>
  </si>
  <si>
    <t>Phan Than Hà</t>
  </si>
  <si>
    <t>Nguyễn Đình Thắng</t>
  </si>
  <si>
    <t>Lê văn Trai</t>
  </si>
  <si>
    <t>Phụ cấp thu hút theo mức lương 1.210</t>
  </si>
  <si>
    <t xml:space="preserve">Hồ Văn Ôn </t>
  </si>
  <si>
    <t>Phụ cấp thu hút</t>
  </si>
  <si>
    <t>Ghi chú</t>
  </si>
  <si>
    <t>A</t>
  </si>
  <si>
    <t>B</t>
  </si>
  <si>
    <t>I</t>
  </si>
  <si>
    <t>II</t>
  </si>
  <si>
    <t>Số tiền</t>
  </si>
  <si>
    <t>III</t>
  </si>
  <si>
    <t>IV</t>
  </si>
  <si>
    <t>Phan Thế Xuân</t>
  </si>
  <si>
    <t>Lê Nhữ Thắng</t>
  </si>
  <si>
    <t>Đơn vị</t>
  </si>
  <si>
    <t>Trần Đình Huỳnh</t>
  </si>
  <si>
    <t>Nguyễn Đăng Luyện</t>
  </si>
  <si>
    <t>A Nhưng</t>
  </si>
  <si>
    <t>Lê Thanh Tong</t>
  </si>
  <si>
    <t>Nguyễn Văn Quang</t>
  </si>
  <si>
    <t>Trần Văn Minh</t>
  </si>
  <si>
    <t>Hoàng Anh Bứa</t>
  </si>
  <si>
    <t>Lê Văn Thiềm</t>
  </si>
  <si>
    <t>Nguyễn Thảo</t>
  </si>
  <si>
    <t>Nguyễn Đức Thạnh</t>
  </si>
  <si>
    <t>Lê Ngọc Tuấn</t>
  </si>
  <si>
    <t>Tạ An Nam</t>
  </si>
  <si>
    <t>Hà Quốc Hưng</t>
  </si>
  <si>
    <t>Trần Văn Lâm</t>
  </si>
  <si>
    <t>Trần Mạnh Thành</t>
  </si>
  <si>
    <t>A Riêng Hôn</t>
  </si>
  <si>
    <t>Trương Công Trung</t>
  </si>
  <si>
    <t>Phạm Bảo Quốc</t>
  </si>
  <si>
    <t>Lý U Ét</t>
  </si>
  <si>
    <t>TỔNG CỘNG</t>
  </si>
  <si>
    <t xml:space="preserve">  UBND TỈNH THỪA THIÊN HUẾ</t>
  </si>
  <si>
    <t>Biểu số 8a</t>
  </si>
  <si>
    <t xml:space="preserve">   SỞ NÔNG NGHIỆP VÀ PTNT</t>
  </si>
  <si>
    <t>ĐVT: Triệu đồng</t>
  </si>
  <si>
    <t>STT</t>
  </si>
  <si>
    <t>Chỉ tiêu</t>
  </si>
  <si>
    <t>Số đối tượng được hưởng</t>
  </si>
  <si>
    <t>Trong đó: đối tượng được hưởng theo từng loại hệ số phụ cấp</t>
  </si>
  <si>
    <t>Tổng hệ số</t>
  </si>
  <si>
    <t>Phụ cấp công tác lâu năm theo mức lương 830</t>
  </si>
  <si>
    <t>Phụ cấp công tác lâu năm theo mức lương 1.150</t>
  </si>
  <si>
    <t>Phụ cấp công tác lâu năm ở vùng khó khăn năm 2013</t>
  </si>
  <si>
    <t>Địa bàn tính hưởng</t>
  </si>
  <si>
    <t>Theo Quyết định</t>
  </si>
  <si>
    <t>0,5</t>
  </si>
  <si>
    <t>0,7</t>
  </si>
  <si>
    <t>1</t>
  </si>
  <si>
    <t>2</t>
  </si>
  <si>
    <t>3</t>
  </si>
  <si>
    <t>4</t>
  </si>
  <si>
    <t>6=Cột 5 x 830 x số tháng hưởng</t>
  </si>
  <si>
    <t>8= Cột 5 x lương cơ sở x số tháng hưởng</t>
  </si>
  <si>
    <t>Chi cục Kiểm lâm</t>
  </si>
  <si>
    <t>Hạt KL A Lưới</t>
  </si>
  <si>
    <t>Xã Hồng Hạ</t>
  </si>
  <si>
    <t>Nguyễn Xuân Trường</t>
  </si>
  <si>
    <t>BQL Rừng PH Nam Đông</t>
  </si>
  <si>
    <t>Thôn 6 Xã Thượng Long</t>
  </si>
  <si>
    <t xml:space="preserve">  SỞ NÔNG NGHIỆP VÀ PTNT</t>
  </si>
  <si>
    <t>NHU CẦU KINH PHÍ TRỢ CẤP LẦN ĐẦU VÀ TRỢ CẤP CHUYỂN VÙNG</t>
  </si>
  <si>
    <t>Tên đơn vị</t>
  </si>
  <si>
    <t>Tổng số đối tượng được hưởng</t>
  </si>
  <si>
    <t>Trong đó số đối tượng tăng trong năm 2014</t>
  </si>
  <si>
    <t>Trợ cấp lần đầu theo NĐ 116</t>
  </si>
  <si>
    <t>Trợ cấp chuyển vùng theo NĐ 116</t>
  </si>
  <si>
    <t>Tổng số</t>
  </si>
  <si>
    <t>Chia ra</t>
  </si>
  <si>
    <t>Tổng hệ số lương+phụ cấp chức vụ,thâm niên vượt khung bình quân</t>
  </si>
  <si>
    <t>Số năm công tác bình quân tại vùng ĐBKK</t>
  </si>
  <si>
    <t>Tên xã ĐBKK hoặc thôn, xã (theo NĐ 116)</t>
  </si>
  <si>
    <t xml:space="preserve">Tăng từ 1/1/2014 </t>
  </si>
  <si>
    <t>Tăng từ 1/7/2013 đến 31/12/2013</t>
  </si>
  <si>
    <t>Trong đó các đối tượng hưởng NĐ 61</t>
  </si>
  <si>
    <t>Biểu số 8c</t>
  </si>
  <si>
    <t>Đối tượng được hưởng phụ cấp thu hút</t>
  </si>
  <si>
    <t xml:space="preserve">Phụ cấp thu hút </t>
  </si>
  <si>
    <t xml:space="preserve">Ghi chú </t>
  </si>
  <si>
    <t>Tổng hệ số lương và phụ cấp</t>
  </si>
  <si>
    <t>Tổng hệ số  phụ cấp CV, VK</t>
  </si>
  <si>
    <t xml:space="preserve">Tổng hệ số phụ cấp thu hút </t>
  </si>
  <si>
    <t>Phụ cấp thu hút theo mức lương 830</t>
  </si>
  <si>
    <t>Phụ cấp thu hút năm 2013</t>
  </si>
  <si>
    <t>Tên xã ĐBKK hoặc thôn …. Xã</t>
  </si>
  <si>
    <t xml:space="preserve">Quyết định của cơ quan có thẩm quyền công nhận xã, thôn, bản ĐBKK </t>
  </si>
  <si>
    <t>3=4+5</t>
  </si>
  <si>
    <t>6=3*0,7</t>
  </si>
  <si>
    <t>7=6*830 x số tháng được hưởng</t>
  </si>
  <si>
    <t>9=6 x mức lương cơ sở x số tháng được hưởng</t>
  </si>
  <si>
    <t>Hồ Xuân Duyệt</t>
  </si>
  <si>
    <t>Xã Hương Nguyên</t>
  </si>
  <si>
    <t>Nguyễn Quang Hải</t>
  </si>
  <si>
    <t>Lê Duy Phan</t>
  </si>
  <si>
    <t>Hồ Văn Nhuận</t>
  </si>
  <si>
    <t>Lê Đình Phúc</t>
  </si>
  <si>
    <t>Đoàn Quyết Thắng</t>
  </si>
  <si>
    <t>Lê Văn Tám</t>
  </si>
  <si>
    <t>Hạt KL KBT Sao La</t>
  </si>
  <si>
    <t>Cao Ngọc Thành</t>
  </si>
  <si>
    <t>Phạm Văn Tâm</t>
  </si>
  <si>
    <t>Lê Văn Tú</t>
  </si>
  <si>
    <t>Lê Thanh Hướng</t>
  </si>
  <si>
    <t>Phạm Văn Thăng</t>
  </si>
  <si>
    <t>Hạt KL Phú Vang</t>
  </si>
  <si>
    <t>Xã Vinh An</t>
  </si>
  <si>
    <t xml:space="preserve"> Xã bãi ngang theo QĐ 539/QĐ-TTg ngày 01/4/2013 của Thủ tướng Chính phủ</t>
  </si>
  <si>
    <t>Lê Thanh Phương</t>
  </si>
  <si>
    <t>BQL Khu bảo tồn Sao la</t>
  </si>
  <si>
    <t>V</t>
  </si>
  <si>
    <t>BQL Rừng PH A Lưới</t>
  </si>
  <si>
    <t>Xã A Roàng</t>
  </si>
  <si>
    <t>Đinh Y Nóc</t>
  </si>
  <si>
    <t>Văn Hữu Chánh</t>
  </si>
  <si>
    <t>Trần Viết Tỵ</t>
  </si>
  <si>
    <t>Trần Xuân Vĩnh</t>
  </si>
  <si>
    <t>BQL Rừng PH Bắc Hải Vân</t>
  </si>
  <si>
    <t>Xã Lộc Vĩnh</t>
  </si>
  <si>
    <t>UBND TỈNH THỪA THIÊN HUẾ</t>
  </si>
  <si>
    <t>Biểu 8e</t>
  </si>
  <si>
    <t>NHU CẦU KINH PHÍ TRỢ CẤP THAM QUAN, HỌC TẬP VÀ THANH TOÁN TIỀN TÀU XE THEO NGHỊ ĐỊNH SỐ 116/2010/NĐ-CP 
KHÔNG THUỘC PHẠM VI NGHỊ ĐỊNH SỐ 61/2006/NĐ-CP VÀ NGHỊ ĐỊNH SỐ 64/2009/NĐ-CP</t>
  </si>
  <si>
    <t>Đv: triệu đồng.</t>
  </si>
  <si>
    <t>Số TT</t>
  </si>
  <si>
    <t xml:space="preserve">Đơn vị                      Chỉ tiêu </t>
  </si>
  <si>
    <t>Tổng số tiền</t>
  </si>
  <si>
    <t xml:space="preserve">Thanh toán tiền tàu xe </t>
  </si>
  <si>
    <t xml:space="preserve">Trợ cấp tham quan học tập, bồi dưỡng chuyên môn nghiệp vụ </t>
  </si>
  <si>
    <t xml:space="preserve">Số CBCC,VC, người hưởng lương </t>
  </si>
  <si>
    <t xml:space="preserve">Số CBCC,VC, người hưởng lương trong LLVT </t>
  </si>
  <si>
    <t>TỔNG SỐ</t>
  </si>
  <si>
    <t>CÔNG TÁC Ở VÙNG CÓ ĐIỀU KIỆN KINH TẾ-XÃ HỘI ĐẶC BIỆT KHÓ KHĂN</t>
  </si>
  <si>
    <t>Phụ cấp công tác lâu năm</t>
  </si>
  <si>
    <t>Trợ cấp lần đầu và trợ cấp chuyển vùng</t>
  </si>
  <si>
    <t>Trợ cấp tiền mua và vận chuyển nước ngọt</t>
  </si>
  <si>
    <t>Trợ cấp một lần khi chuyển công tác ra khỏi vùng có điều kiện KT-XH ĐBKK hoặc nghỉ hưu</t>
  </si>
  <si>
    <t>Số CBCC,VC được hưởng</t>
  </si>
  <si>
    <t>GIÁM ĐỐC</t>
  </si>
  <si>
    <t>Dương Văn Giáo</t>
  </si>
  <si>
    <t>Hồ Văn Hôm</t>
  </si>
  <si>
    <t>Phan Bền</t>
  </si>
  <si>
    <t>Hồ Sỹ Nguyên</t>
  </si>
  <si>
    <t>Nội dung</t>
  </si>
  <si>
    <t>Trong đó</t>
  </si>
  <si>
    <t>Biên chế QLNN</t>
  </si>
  <si>
    <t>Biên chế sự nghiệp</t>
  </si>
  <si>
    <t>Hợp đồng NĐ 68</t>
  </si>
  <si>
    <t>Tổng số biên chế được UBND tỉnh thông báo</t>
  </si>
  <si>
    <t>Số phân bổ cho các đơn vị trực thuộc ngành</t>
  </si>
  <si>
    <t>Văn phòng Sở</t>
  </si>
  <si>
    <t>Chi cục Phát triển nông thôn</t>
  </si>
  <si>
    <t>Chi cục Quản lý chất lượng Nông lâm sản và Thủy sản</t>
  </si>
  <si>
    <t>Ban Đầu tư và Xây dựng Nông nghiệp và PTNT</t>
  </si>
  <si>
    <t>TỔNG HỢP KINH PHÍ THỰC HIỆN CHẾ ĐỘ PHỤ CẤP, TRỢ CẤP ĐỐI VỚI CÁN BỘ, CÔNG CHỨC, VIÊN CHỨC</t>
  </si>
  <si>
    <t>Trần Quốc Bảo</t>
  </si>
  <si>
    <t>Nguyễn Đình Dũ</t>
  </si>
  <si>
    <t>Xã Hồng Thái</t>
  </si>
  <si>
    <t>THEO NGHỊ ĐỊNH SỐ 116/2010/NĐ-CP NĂM 2016</t>
  </si>
  <si>
    <t>Trần Đức Bình</t>
  </si>
  <si>
    <t>Ban Quản lý Rừng phòng hộ A Lưới</t>
  </si>
  <si>
    <t>Ban Quản lý Rừng phòng hộ Nam Đông</t>
  </si>
  <si>
    <t>Ban Quản lý Rừng phòng hộ Sông Bồ</t>
  </si>
  <si>
    <t>Ban Quản lý Rừng phòng hộ Sông Hương</t>
  </si>
  <si>
    <t>Ban Quản lý Rừng phòng hộ Hương Thủy</t>
  </si>
  <si>
    <t>Ban Quản lý Rừng phòng hộ Bắc Hải Vân</t>
  </si>
  <si>
    <t>Ban Quản lý Khu bảo tồn thiên nhiên Phong Điền</t>
  </si>
  <si>
    <t>Ban Quản lý Khu bảo tồn Sao La</t>
  </si>
  <si>
    <t>Trung tâm Quy hoạch và Thiết kế nông lâm nghiệp</t>
  </si>
  <si>
    <t>Trong đó tổng hệ số lương ngạch bậc</t>
  </si>
  <si>
    <t>TRƯỞNG PHÒNG KH-TC</t>
  </si>
  <si>
    <t>ĐVT: người</t>
  </si>
  <si>
    <t>Tổng số CBCC,VC theo biên chế được cấp có thẩm quyền giao năm 2016</t>
  </si>
  <si>
    <t>NHU CẦU KINH PHÍ PHỤ CẤP CÔNG TÁC LÂU NĂM Ở VÙNG CÓ ĐIỀU KIỆN KINH TẾ XÃ HỘI ĐẶC BIỆT KHÓ KHĂN
THEO NGHỊ ĐỊNH SỐ 116/2010/NĐ-CP NĂM 2016</t>
  </si>
  <si>
    <t>Tổng số CBCC,VC theo biên chế được cấp có thẩm quyền giao năm 2017</t>
  </si>
  <si>
    <t>Bùi Văn Thái</t>
  </si>
  <si>
    <t>Huỳnh Đình Thành</t>
  </si>
  <si>
    <t>8=6*1.210 x số tháng được hưởng</t>
  </si>
  <si>
    <t>NĂM 2017</t>
  </si>
  <si>
    <t>Lê Minh Đức</t>
  </si>
  <si>
    <t>Nguyễn Văn Lai</t>
  </si>
  <si>
    <t>Trần Bảo Thành</t>
  </si>
  <si>
    <t>BÁO CÁO TÌNH HÌNH PHÂN BỔ CHỈ TIÊU BIÊN CHẾ NĂM 2017</t>
  </si>
  <si>
    <t>Số biên chế được giao và phân bổ năm 2017</t>
  </si>
  <si>
    <t>Biên chế trống</t>
  </si>
  <si>
    <t>Nguyễn Văn Nam</t>
  </si>
  <si>
    <t>Lê Văn Lục</t>
  </si>
  <si>
    <t>Lê Văn Thoại</t>
  </si>
  <si>
    <t>Xã A Roàng</t>
  </si>
  <si>
    <t xml:space="preserve">Quyết định 447/QĐ-UBDT ngày 19/9/2013 của Ủy ban Dân tộc </t>
  </si>
  <si>
    <t>Phạm Việt Nam</t>
  </si>
  <si>
    <t>BQL Khu bảo tồn Sao La</t>
  </si>
  <si>
    <t>Xã Hương Nguyên</t>
  </si>
  <si>
    <t xml:space="preserve">TỔNG HỢP PHỤ CẤP THU HÚT THEO NGHỊ ĐỊNH SỐ 116/2010/NĐ-CP  NĂM 2017
</t>
  </si>
  <si>
    <t>Thôn đặc biệt khó khăn theo QĐ số 75/QĐ-UBDT ngày 29/02/2016 của Ủy ban Dân tộc</t>
  </si>
  <si>
    <t>Theo Quyết định số 447/ QĐ-UBDT ngày 19/9/2013 của Ủy ban Dân tộc</t>
  </si>
  <si>
    <t>6=Cột 5 x 1.210 x số tháng hưởng</t>
  </si>
</sst>
</file>

<file path=xl/styles.xml><?xml version="1.0" encoding="utf-8"?>
<styleSheet xmlns="http://schemas.openxmlformats.org/spreadsheetml/2006/main">
  <numFmts count="10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-* #,##0\ &quot;€&quot;_-;\-* #,##0\ &quot;€&quot;_-;_-* &quot;-&quot;\ &quot;€&quot;_-;_-@_-"/>
    <numFmt numFmtId="166" formatCode="_-* #,##0\ _€_-;\-* #,##0\ _€_-;_-* &quot;-&quot;\ _€_-;_-@_-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0.000"/>
    <numFmt numFmtId="170" formatCode="#,##0.000"/>
    <numFmt numFmtId="171" formatCode="#,##0.0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-* #,##0.000_-;\-* #,##0.000_-;_-* &quot;-&quot;??_-;_-@_-"/>
    <numFmt numFmtId="176" formatCode="_-* #,##0.0_-;\-* #,##0.0_-;_-* &quot;-&quot;??_-;_-@_-"/>
    <numFmt numFmtId="177" formatCode="_-* #,##0.00_-;\-* #,##0.00_-;_-* &quot;-&quot;??_-;_-@_-"/>
    <numFmt numFmtId="178" formatCode="_-* #,##0_-;\-* #,##0_-;_-* &quot;-&quot;??_-;_-@_-"/>
    <numFmt numFmtId="179" formatCode="_(* #,##0.000_);_(* \(#,##0.000\);_(* &quot;-&quot;???_);_(@_)"/>
    <numFmt numFmtId="180" formatCode="_-&quot;€&quot;* #,##0_-;\-&quot;€&quot;* #,##0_-;_-&quot;€&quot;* &quot;-&quot;_-;_-@_-"/>
    <numFmt numFmtId="181" formatCode="&quot;€&quot;###,0&quot;.&quot;00_);\(&quot;€&quot;###,0&quot;.&quot;00\)"/>
    <numFmt numFmtId="182" formatCode="#,##0\ &quot;DM&quot;;\-#,##0\ &quot;DM&quot;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_-* #,##0_-;\-* #,##0_-;_-* &quot;-&quot;_-;_-@_-"/>
    <numFmt numFmtId="186" formatCode="&quot;€&quot;#,##0_);[Red]\(&quot;€&quot;#,##0\)"/>
    <numFmt numFmtId="187" formatCode="_-* #,##0\ _F_-;\-* #,##0\ _F_-;_-* &quot;-&quot;\ _F_-;_-@_-"/>
    <numFmt numFmtId="188" formatCode="_-&quot;$&quot;* #,##0_-;\-&quot;$&quot;* #,##0_-;_-&quot;$&quot;* &quot;-&quot;_-;_-@_-"/>
    <numFmt numFmtId="189" formatCode="_-* ###,0&quot;.&quot;00_-;\-* ###,0&quot;.&quot;00_-;_-* &quot;-&quot;??_-;_-@_-"/>
    <numFmt numFmtId="190" formatCode="_(* ###,0&quot;.&quot;00_);_(* \(###,0&quot;.&quot;00\);_(* &quot;-&quot;??_);_(@_)"/>
    <numFmt numFmtId="191" formatCode="_(&quot;€&quot;* #,##0_);_(&quot;€&quot;* \(#,##0\);_(&quot;€&quot;* &quot;-&quot;_);_(@_)"/>
    <numFmt numFmtId="192" formatCode="_-* #,##0\ _m_k_-;\-* #,##0\ _m_k_-;_-* &quot;-&quot;\ _m_k_-;_-@_-"/>
    <numFmt numFmtId="193" formatCode="_ &quot;\&quot;* #,##0_ ;_ &quot;\&quot;* \-#,##0_ ;_ &quot;\&quot;* &quot;-&quot;_ ;_ @_ "/>
    <numFmt numFmtId="194" formatCode="&quot;\&quot;#,##0.00;[Red]&quot;\&quot;\-#,##0.00"/>
    <numFmt numFmtId="195" formatCode="&quot;\&quot;#,##0;[Red]&quot;\&quot;\-#,##0"/>
    <numFmt numFmtId="196" formatCode="&quot;Dong&quot;#,##0.00_);[Red]\(&quot;Dong&quot;#,##0.00\)"/>
    <numFmt numFmtId="197" formatCode="###\ ###\ ###"/>
    <numFmt numFmtId="198" formatCode="_(&quot;Dong&quot;* #,##0_);_(&quot;Dong&quot;* \(#,##0\);_(&quot;Dong&quot;* &quot;-&quot;_);_(@_)"/>
    <numFmt numFmtId="199" formatCode="##.###\ ###\ ###"/>
    <numFmt numFmtId="200" formatCode="#\ ###\ ##0"/>
    <numFmt numFmtId="201" formatCode="_(\$* #,##0.00_);_(\$* \(#,##0.00\);_(\$* &quot;-&quot;??_);_(@_)"/>
    <numFmt numFmtId="202" formatCode=".\ ##;000000000000000000000000000000000000000000000000000000000000000000000000000000000000000000000000000000000000"/>
    <numFmt numFmtId="203" formatCode="#,##0\ &quot;$&quot;_);\(#,##0\ &quot;$&quot;\)"/>
    <numFmt numFmtId="204" formatCode="&quot;€&quot;###,0&quot;.&quot;00_);[Red]\(&quot;€&quot;###,0&quot;.&quot;00\)"/>
    <numFmt numFmtId="205" formatCode="0&quot;.&quot;000"/>
    <numFmt numFmtId="206" formatCode="#,##0\ &quot;$&quot;_);[Red]\(#,##0\ &quot;$&quot;\)"/>
    <numFmt numFmtId="207" formatCode="###,0&quot;.&quot;00\ &quot;$&quot;_);\(###,0&quot;.&quot;00\ &quot;$&quot;\)"/>
    <numFmt numFmtId="208" formatCode="###,0&quot;.&quot;00\ &quot;$&quot;_);[Red]\(###,0&quot;.&quot;00\ &quot;$&quot;\)"/>
    <numFmt numFmtId="209" formatCode="_-* #,##0.00\ &quot;F&quot;_-;\-* #,##0.00\ &quot;F&quot;_-;_-* &quot;-&quot;??\ &quot;F&quot;_-;_-@_-"/>
    <numFmt numFmtId="210" formatCode="0.000_)"/>
    <numFmt numFmtId="211" formatCode="&quot;￥&quot;#,##0;&quot;￥&quot;\-#,##0"/>
    <numFmt numFmtId="212" formatCode="_(* #,##0.0000_);_(* \(#,##0.0000\);_(* &quot;-&quot;??_);_(@_)"/>
    <numFmt numFmtId="213" formatCode="00.000"/>
    <numFmt numFmtId="214" formatCode="_-* #,##0.00\ _V_N_D_-;\-* #,##0.00\ _V_N_D_-;_-* &quot;-&quot;??\ _V_N_D_-;_-@_-"/>
    <numFmt numFmtId="215" formatCode="#,##0\ &quot;þ&quot;;[Red]\-#,##0\ &quot;þ&quot;"/>
    <numFmt numFmtId="216" formatCode="_-&quot;€&quot;* #,##0.00_-;\-&quot;€&quot;* #,##0.00_-;_-&quot;€&quot;* &quot;-&quot;??_-;_-@_-"/>
    <numFmt numFmtId="217" formatCode="#\ ###\ ###"/>
    <numFmt numFmtId="218" formatCode="\$#,##0\ ;\(\$#,##0\)"/>
    <numFmt numFmtId="219" formatCode="_ &quot;\&quot;* #,##0.00_ ;_ &quot;\&quot;* &quot;\&quot;&quot;\&quot;&quot;\&quot;&quot;\&quot;&quot;\&quot;&quot;\&quot;&quot;\&quot;&quot;\&quot;&quot;\&quot;\-#,##0.00_ ;_ &quot;\&quot;* &quot;-&quot;??_ ;_ @_ "/>
    <numFmt numFmtId="220" formatCode="#\ ###\ ##0.0"/>
    <numFmt numFmtId="221" formatCode="#\ ###\ ###\ .00"/>
    <numFmt numFmtId="222" formatCode="_-* #,##0\ _₫_-;\-* #,##0\ _₫_-;_-* &quot;-&quot;\ _₫_-;_-@_-"/>
    <numFmt numFmtId="223" formatCode="_-* #,##0.00\ _₫_-;\-* #,##0.00\ _₫_-;_-* &quot;-&quot;??\ _₫_-;_-@_-"/>
    <numFmt numFmtId="224" formatCode="_ * #,##0.00_)_d_ ;_ * \(#,##0.00\)_d_ ;_ * &quot;-&quot;??_)_d_ ;_ @_ "/>
    <numFmt numFmtId="225" formatCode="#,###;\-#,###;&quot;&quot;;_(@_)"/>
    <numFmt numFmtId="226" formatCode="#."/>
    <numFmt numFmtId="227" formatCode="#,###"/>
    <numFmt numFmtId="228" formatCode="#,##0_ ;[Red]\-#,##0\ "/>
    <numFmt numFmtId="229" formatCode="&quot;$&quot;###,0&quot;.&quot;00_);[Red]\(&quot;$&quot;###,0&quot;.&quot;00\)"/>
    <numFmt numFmtId="230" formatCode="&quot;\&quot;#,##0;[Red]\-&quot;\&quot;#,##0"/>
    <numFmt numFmtId="231" formatCode="&quot;\&quot;#,##0.00;\-&quot;\&quot;#,##0.00"/>
    <numFmt numFmtId="232" formatCode="#,##0&quot; F&quot;;\-#,##0&quot; F&quot;"/>
    <numFmt numFmtId="233" formatCode="_ * #,##0.00_)&quot;£&quot;_ ;_ * \(#,##0.00\)&quot;£&quot;_ ;_ * &quot;-&quot;??_)&quot;£&quot;_ ;_ @_ "/>
    <numFmt numFmtId="234" formatCode="#,##0.000_);\(#,##0.000\)"/>
    <numFmt numFmtId="235" formatCode="_-&quot;$&quot;* #,##0.00_-;\-&quot;$&quot;* #,##0.00_-;_-&quot;$&quot;* &quot;-&quot;??_-;_-@_-"/>
    <numFmt numFmtId="236" formatCode="#,##0.0_);\(#,##0.0\)"/>
    <numFmt numFmtId="237" formatCode="0.0%;\(0.0%\)"/>
    <numFmt numFmtId="238" formatCode="_-* #,##0.0\ _F_-;\-* #,##0.0\ _F_-;_-* &quot;-&quot;??\ _F_-;_-@_-"/>
    <numFmt numFmtId="239" formatCode="#,##0.00\ &quot;F&quot;;[Red]\-#,##0.00\ &quot;F&quot;"/>
    <numFmt numFmtId="240" formatCode="_-&quot;£&quot;* #,##0.00_-;\-&quot;£&quot;* #,##0.00_-;_-&quot;£&quot;* &quot;-&quot;??_-;_-@_-"/>
    <numFmt numFmtId="241" formatCode="0.00000000"/>
    <numFmt numFmtId="242" formatCode="&quot;£&quot;#,##0;\-&quot;£&quot;#,##0"/>
    <numFmt numFmtId="243" formatCode="&quot;\&quot;#,##0;&quot;\&quot;\-#,##0"/>
    <numFmt numFmtId="244" formatCode="#,##0.00\ \ \ \ "/>
    <numFmt numFmtId="245" formatCode="_-* ###,0&quot;.&quot;00\ _F_B_-;\-* ###,0&quot;.&quot;00\ _F_B_-;_-* &quot;-&quot;??\ _F_B_-;_-@_-"/>
    <numFmt numFmtId="246" formatCode="#,##0.00\ &quot;F&quot;;\-#,##0.00\ &quot;F&quot;"/>
    <numFmt numFmtId="247" formatCode="#,##0\ &quot;F&quot;;\-#,##0\ &quot;F&quot;"/>
    <numFmt numFmtId="248" formatCode="#,##0\ &quot;F&quot;;[Red]\-#,##0\ &quot;F&quot;"/>
    <numFmt numFmtId="249" formatCode="#.00\ ##0"/>
    <numFmt numFmtId="250" formatCode="#.\ ##0"/>
    <numFmt numFmtId="251" formatCode="#,###,###.00"/>
    <numFmt numFmtId="252" formatCode="#,###,###,###.00"/>
    <numFmt numFmtId="253" formatCode="_-&quot;£&quot;* #,##0_-;\-&quot;£&quot;* #,##0_-;_-&quot;£&quot;* &quot;-&quot;_-;_-@_-"/>
    <numFmt numFmtId="254" formatCode="_-* #,##0\ _®_-;\-* #,##0\ _®_-;_-* &quot;-&quot;\ _®_-;_-@_-"/>
    <numFmt numFmtId="255" formatCode="_ * #,##0.00_ ;_ * \-#,##0.00_ ;_ * &quot;-&quot;??_ ;_ @_ "/>
    <numFmt numFmtId="256" formatCode="#,##0\ &quot;€&quot;;\-#,##0\ &quot;€&quot;"/>
  </numFmts>
  <fonts count="167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.VnArial Narrow"/>
      <family val="2"/>
    </font>
    <font>
      <b/>
      <u val="single"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name val="UVnTime"/>
      <family val="0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Vni-times"/>
      <family val="0"/>
    </font>
    <font>
      <sz val="10"/>
      <name val="Helv"/>
      <family val="2"/>
    </font>
    <font>
      <sz val="11"/>
      <name val="??"/>
      <family val="3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0"/>
      <name val=".VnTime"/>
      <family val="2"/>
    </font>
    <font>
      <sz val="10"/>
      <name val="VNI-Times"/>
      <family val="0"/>
    </font>
    <font>
      <sz val="12"/>
      <name val="???"/>
      <family val="0"/>
    </font>
    <font>
      <sz val="11"/>
      <name val="‚l‚r ‚oƒSƒVƒbƒN"/>
      <family val="3"/>
    </font>
    <font>
      <sz val="11"/>
      <name val="–¾’©"/>
      <family val="1"/>
    </font>
    <font>
      <sz val="14"/>
      <name val="Terminal"/>
      <family val="3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b/>
      <sz val="10"/>
      <name val=".VnTimeH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</font>
    <font>
      <sz val="11"/>
      <name val="VNtimes new roman"/>
      <family val="2"/>
    </font>
    <font>
      <sz val="12"/>
      <name val="¹UAAA¼"/>
      <family val="3"/>
    </font>
    <font>
      <sz val="10"/>
      <name val=".VnArial"/>
      <family val="2"/>
    </font>
    <font>
      <sz val="8"/>
      <name val="Times New Roman"/>
      <family val="1"/>
    </font>
    <font>
      <sz val="12"/>
      <name val="±¼¸²Ã¼"/>
      <family val="3"/>
    </font>
    <font>
      <sz val="11"/>
      <color indexed="20"/>
      <name val="Calibri"/>
      <family val="2"/>
    </font>
    <font>
      <sz val="12"/>
      <name val="Tms Rmn"/>
      <family val="0"/>
    </font>
    <font>
      <sz val="11"/>
      <name val="µ¸¿ò"/>
      <family val="0"/>
    </font>
    <font>
      <sz val="12"/>
      <name val="µ¸¿òÃ¼"/>
      <family val="3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sz val="11"/>
      <name val="VNbook-Antiqua"/>
      <family val="2"/>
    </font>
    <font>
      <sz val="11"/>
      <name val="Tms Rmn"/>
      <family val="0"/>
    </font>
    <font>
      <sz val="8"/>
      <name val="Arial"/>
      <family val="2"/>
    </font>
    <font>
      <sz val="11"/>
      <name val="Arial"/>
      <family val="2"/>
    </font>
    <font>
      <sz val="12"/>
      <name val="VNtimes new roman"/>
      <family val="2"/>
    </font>
    <font>
      <sz val="12"/>
      <name val="VNI-Aptima"/>
      <family val="0"/>
    </font>
    <font>
      <sz val="10"/>
      <name val="BERNHARD"/>
      <family val="0"/>
    </font>
    <font>
      <sz val="10"/>
      <name val="MS Serif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"/>
      <color indexed="8"/>
      <name val="Courier"/>
      <family val="1"/>
    </font>
    <font>
      <sz val="10"/>
      <name val="Arial CE"/>
      <family val="0"/>
    </font>
    <font>
      <b/>
      <sz val="1"/>
      <color indexed="8"/>
      <name val="Courier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8"/>
      <color indexed="8"/>
      <name val="Helvetica"/>
      <family val="0"/>
    </font>
    <font>
      <sz val="11"/>
      <color indexed="17"/>
      <name val="Calibri"/>
      <family val="2"/>
    </font>
    <font>
      <sz val="10"/>
      <name val=".VnArialH"/>
      <family val="2"/>
    </font>
    <font>
      <b/>
      <sz val="12"/>
      <name val=".VnBook-AntiquaH"/>
      <family val="2"/>
    </font>
    <font>
      <sz val="13"/>
      <name val=".VnTime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vnTimesRoman"/>
      <family val="0"/>
    </font>
    <font>
      <b/>
      <sz val="14"/>
      <name val=".VnTimeH"/>
      <family val="2"/>
    </font>
    <font>
      <sz val="10"/>
      <name val="VNI-Helve"/>
      <family val="0"/>
    </font>
    <font>
      <sz val="10"/>
      <name val="VNI-Avo"/>
      <family val="0"/>
    </font>
    <font>
      <b/>
      <sz val="14"/>
      <name val=".VnArialH"/>
      <family val="2"/>
    </font>
    <font>
      <sz val="11"/>
      <color indexed="52"/>
      <name val="Calibri"/>
      <family val="2"/>
    </font>
    <font>
      <i/>
      <sz val="10"/>
      <name val=".VnTime"/>
      <family val="2"/>
    </font>
    <font>
      <b/>
      <sz val="10"/>
      <name val=".VnArial"/>
      <family val="2"/>
    </font>
    <font>
      <sz val="8"/>
      <name val="VNarial"/>
      <family val="2"/>
    </font>
    <font>
      <b/>
      <sz val="11"/>
      <name val="Helv"/>
      <family val="0"/>
    </font>
    <font>
      <sz val="10"/>
      <name val=".VnAvant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바탕체"/>
      <family val="1"/>
    </font>
    <font>
      <sz val="14"/>
      <color indexed="8"/>
      <name val="Times New Roman"/>
      <family val="2"/>
    </font>
    <font>
      <sz val="10"/>
      <name val="VNlucida sans"/>
      <family val="2"/>
    </font>
    <font>
      <b/>
      <sz val="11"/>
      <name val="Arial"/>
      <family val="2"/>
    </font>
    <font>
      <sz val="12"/>
      <name val="Helv"/>
      <family val="0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8"/>
      <name val="Tms Rmn"/>
      <family val="0"/>
    </font>
    <font>
      <b/>
      <sz val="10.5"/>
      <name val=".VnAvantH"/>
      <family val="2"/>
    </font>
    <font>
      <sz val="11"/>
      <color indexed="32"/>
      <name val="VNI-Times"/>
      <family val="0"/>
    </font>
    <font>
      <b/>
      <sz val="8"/>
      <color indexed="8"/>
      <name val="Helv"/>
      <family val="0"/>
    </font>
    <font>
      <sz val="10"/>
      <name val="Symbol"/>
      <family val="1"/>
    </font>
    <font>
      <b/>
      <sz val="10"/>
      <name val="VNI-Univer"/>
      <family val="0"/>
    </font>
    <font>
      <sz val="14"/>
      <name val=".VnTime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8"/>
      <color indexed="56"/>
      <name val="Cambria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1"/>
      <color indexed="8"/>
      <name val="Calibri"/>
      <family val="2"/>
    </font>
    <font>
      <b/>
      <sz val="11"/>
      <name val=".VnTimeH"/>
      <family val="2"/>
    </font>
    <font>
      <b/>
      <sz val="10"/>
      <name val=".VnArialH"/>
      <family val="2"/>
    </font>
    <font>
      <sz val="11"/>
      <name val="VNI-Times"/>
      <family val="0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4"/>
      <name val="VnTime"/>
      <family val="2"/>
    </font>
    <font>
      <b/>
      <sz val="8"/>
      <name val="VN Helvetica"/>
      <family val="0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11"/>
      <color indexed="8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z val="11"/>
      <name val="Cambria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.VnTime"/>
      <family val="0"/>
    </font>
    <font>
      <b/>
      <sz val="10"/>
      <color indexed="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16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23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81" fontId="4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1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5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6" fontId="27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8" fillId="0" borderId="0">
      <alignment/>
      <protection/>
    </xf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8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5" fontId="23" fillId="0" borderId="0" applyFont="0" applyFill="0" applyBorder="0" applyAlignment="0" applyProtection="0"/>
    <xf numFmtId="42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5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3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1" fontId="35" fillId="0" borderId="1" applyBorder="0" applyAlignment="0">
      <protection/>
    </xf>
    <xf numFmtId="0" fontId="36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6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193" fontId="31" fillId="0" borderId="0" applyFont="0" applyFill="0" applyBorder="0" applyAlignment="0" applyProtection="0"/>
    <xf numFmtId="193" fontId="31" fillId="0" borderId="0" applyFont="0" applyFill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36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8" fillId="0" borderId="2" applyFont="0" applyAlignment="0">
      <protection/>
    </xf>
    <xf numFmtId="0" fontId="38" fillId="0" borderId="2" applyFont="0" applyAlignment="0">
      <protection/>
    </xf>
    <xf numFmtId="0" fontId="36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9" fontId="39" fillId="0" borderId="0" applyFont="0" applyFill="0" applyBorder="0" applyAlignment="0" applyProtection="0"/>
    <xf numFmtId="0" fontId="40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40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40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40" fillId="2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41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41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41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41" fillId="2" borderId="0">
      <alignment/>
      <protection/>
    </xf>
    <xf numFmtId="0" fontId="42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42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42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42" fillId="0" borderId="0">
      <alignment wrapText="1"/>
      <protection/>
    </xf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172" fontId="43" fillId="0" borderId="3" applyNumberFormat="0" applyFont="0" applyBorder="0" applyAlignment="0"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196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97" fontId="47" fillId="0" borderId="0" applyFont="0" applyFill="0" applyBorder="0" applyAlignment="0" applyProtection="0"/>
    <xf numFmtId="198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99" fontId="47" fillId="0" borderId="0" applyFont="0" applyFill="0" applyBorder="0" applyAlignment="0" applyProtection="0"/>
    <xf numFmtId="0" fontId="48" fillId="0" borderId="0">
      <alignment horizontal="center" wrapText="1"/>
      <protection locked="0"/>
    </xf>
    <xf numFmtId="164" fontId="49" fillId="0" borderId="0" applyFont="0" applyFill="0" applyBorder="0" applyAlignment="0" applyProtection="0"/>
    <xf numFmtId="0" fontId="46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0" borderId="0" applyFont="0" applyFill="0" applyBorder="0" applyAlignment="0" applyProtection="0"/>
    <xf numFmtId="202" fontId="0" fillId="0" borderId="0" applyFont="0" applyFill="0" applyBorder="0" applyAlignment="0" applyProtection="0"/>
    <xf numFmtId="18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0" borderId="0">
      <alignment/>
      <protection/>
    </xf>
    <xf numFmtId="0" fontId="52" fillId="0" borderId="0">
      <alignment/>
      <protection/>
    </xf>
    <xf numFmtId="0" fontId="46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203" fontId="4" fillId="0" borderId="0" applyFill="0" applyBorder="0" applyAlignment="0">
      <protection/>
    </xf>
    <xf numFmtId="204" fontId="4" fillId="0" borderId="0" applyFill="0" applyBorder="0" applyAlignment="0">
      <protection/>
    </xf>
    <xf numFmtId="205" fontId="11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3" fontId="4" fillId="0" borderId="0" applyFill="0" applyBorder="0" applyAlignment="0">
      <protection/>
    </xf>
    <xf numFmtId="208" fontId="4" fillId="0" borderId="0" applyFill="0" applyBorder="0" applyAlignment="0">
      <protection/>
    </xf>
    <xf numFmtId="204" fontId="4" fillId="0" borderId="0" applyFill="0" applyBorder="0" applyAlignment="0">
      <protection/>
    </xf>
    <xf numFmtId="0" fontId="54" fillId="2" borderId="4" applyNumberFormat="0" applyAlignment="0" applyProtection="0"/>
    <xf numFmtId="0" fontId="54" fillId="2" borderId="4" applyNumberFormat="0" applyAlignment="0" applyProtection="0"/>
    <xf numFmtId="0" fontId="55" fillId="0" borderId="0">
      <alignment/>
      <protection/>
    </xf>
    <xf numFmtId="209" fontId="30" fillId="0" borderId="0" applyFont="0" applyFill="0" applyBorder="0" applyAlignment="0" applyProtection="0"/>
    <xf numFmtId="0" fontId="56" fillId="21" borderId="5" applyNumberFormat="0" applyAlignment="0" applyProtection="0"/>
    <xf numFmtId="0" fontId="56" fillId="21" borderId="5" applyNumberFormat="0" applyAlignment="0" applyProtection="0"/>
    <xf numFmtId="172" fontId="47" fillId="0" borderId="0" applyFont="0" applyFill="0" applyBorder="0" applyAlignment="0" applyProtection="0"/>
    <xf numFmtId="4" fontId="57" fillId="0" borderId="0" applyAlignment="0">
      <protection/>
    </xf>
    <xf numFmtId="168" fontId="0" fillId="0" borderId="0" applyFont="0" applyFill="0" applyBorder="0" applyAlignment="0" applyProtection="0"/>
    <xf numFmtId="210" fontId="58" fillId="0" borderId="0">
      <alignment/>
      <protection/>
    </xf>
    <xf numFmtId="210" fontId="58" fillId="0" borderId="0">
      <alignment/>
      <protection/>
    </xf>
    <xf numFmtId="210" fontId="58" fillId="0" borderId="0">
      <alignment/>
      <protection/>
    </xf>
    <xf numFmtId="210" fontId="58" fillId="0" borderId="0">
      <alignment/>
      <protection/>
    </xf>
    <xf numFmtId="210" fontId="58" fillId="0" borderId="0">
      <alignment/>
      <protection/>
    </xf>
    <xf numFmtId="210" fontId="58" fillId="0" borderId="0">
      <alignment/>
      <protection/>
    </xf>
    <xf numFmtId="210" fontId="58" fillId="0" borderId="0">
      <alignment/>
      <protection/>
    </xf>
    <xf numFmtId="210" fontId="58" fillId="0" borderId="0">
      <alignment/>
      <protection/>
    </xf>
    <xf numFmtId="166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0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1" fontId="59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0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5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217" fontId="62" fillId="0" borderId="0">
      <alignment/>
      <protection/>
    </xf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63" fillId="0" borderId="0">
      <alignment/>
      <protection/>
    </xf>
    <xf numFmtId="0" fontId="24" fillId="0" borderId="0">
      <alignment/>
      <protection/>
    </xf>
    <xf numFmtId="0" fontId="63" fillId="0" borderId="0">
      <alignment/>
      <protection/>
    </xf>
    <xf numFmtId="0" fontId="24" fillId="0" borderId="0">
      <alignment/>
      <protection/>
    </xf>
    <xf numFmtId="0" fontId="64" fillId="0" borderId="0" applyNumberFormat="0" applyAlignment="0"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4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23" fillId="0" borderId="0" applyFont="0" applyFill="0" applyBorder="0" applyAlignment="0" applyProtection="0"/>
    <xf numFmtId="218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62" fillId="0" borderId="0">
      <alignment/>
      <protection/>
    </xf>
    <xf numFmtId="0" fontId="15" fillId="0" borderId="0" applyFont="0" applyFill="0" applyBorder="0" applyAlignment="0" applyProtection="0"/>
    <xf numFmtId="14" fontId="65" fillId="0" borderId="0" applyFill="0" applyBorder="0" applyAlignment="0">
      <protection/>
    </xf>
    <xf numFmtId="0" fontId="66" fillId="2" borderId="6" applyNumberFormat="0" applyAlignment="0" applyProtection="0"/>
    <xf numFmtId="0" fontId="67" fillId="8" borderId="4" applyNumberForma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38" fontId="71" fillId="0" borderId="10">
      <alignment vertical="center"/>
      <protection/>
    </xf>
    <xf numFmtId="18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72" fillId="0" borderId="0">
      <alignment/>
      <protection locked="0"/>
    </xf>
    <xf numFmtId="221" fontId="62" fillId="0" borderId="0">
      <alignment/>
      <protection/>
    </xf>
    <xf numFmtId="185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85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85" fontId="73" fillId="0" borderId="0" applyFont="0" applyFill="0" applyBorder="0" applyAlignment="0" applyProtection="0"/>
    <xf numFmtId="185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85" fontId="73" fillId="0" borderId="0" applyFont="0" applyFill="0" applyBorder="0" applyAlignment="0" applyProtection="0"/>
    <xf numFmtId="185" fontId="73" fillId="0" borderId="0" applyFont="0" applyFill="0" applyBorder="0" applyAlignment="0" applyProtection="0"/>
    <xf numFmtId="185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222" fontId="73" fillId="0" borderId="0" applyFont="0" applyFill="0" applyBorder="0" applyAlignment="0" applyProtection="0"/>
    <xf numFmtId="222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223" fontId="73" fillId="0" borderId="0" applyFont="0" applyFill="0" applyBorder="0" applyAlignment="0" applyProtection="0"/>
    <xf numFmtId="22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3" fontId="0" fillId="0" borderId="0" applyFont="0" applyBorder="0" applyAlignment="0">
      <protection/>
    </xf>
    <xf numFmtId="3" fontId="0" fillId="0" borderId="0" applyFont="0" applyBorder="0" applyAlignment="0">
      <protection/>
    </xf>
    <xf numFmtId="3" fontId="0" fillId="0" borderId="0" applyFont="0" applyBorder="0" applyAlignment="0">
      <protection/>
    </xf>
    <xf numFmtId="3" fontId="0" fillId="0" borderId="0" applyFont="0" applyBorder="0" applyAlignment="0">
      <protection/>
    </xf>
    <xf numFmtId="3" fontId="0" fillId="0" borderId="0" applyFont="0" applyBorder="0" applyAlignment="0">
      <protection/>
    </xf>
    <xf numFmtId="0" fontId="74" fillId="0" borderId="0">
      <alignment/>
      <protection locked="0"/>
    </xf>
    <xf numFmtId="0" fontId="74" fillId="0" borderId="0">
      <alignment/>
      <protection locked="0"/>
    </xf>
    <xf numFmtId="203" fontId="4" fillId="0" borderId="0" applyFill="0" applyBorder="0" applyAlignment="0">
      <protection/>
    </xf>
    <xf numFmtId="204" fontId="4" fillId="0" borderId="0" applyFill="0" applyBorder="0" applyAlignment="0">
      <protection/>
    </xf>
    <xf numFmtId="203" fontId="4" fillId="0" borderId="0" applyFill="0" applyBorder="0" applyAlignment="0">
      <protection/>
    </xf>
    <xf numFmtId="208" fontId="4" fillId="0" borderId="0" applyFill="0" applyBorder="0" applyAlignment="0">
      <protection/>
    </xf>
    <xf numFmtId="204" fontId="4" fillId="0" borderId="0" applyFill="0" applyBorder="0" applyAlignment="0">
      <protection/>
    </xf>
    <xf numFmtId="0" fontId="75" fillId="0" borderId="0" applyNumberFormat="0" applyAlignment="0"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" fontId="0" fillId="0" borderId="0" applyFont="0" applyBorder="0" applyAlignment="0">
      <protection/>
    </xf>
    <xf numFmtId="3" fontId="0" fillId="0" borderId="0" applyFont="0" applyBorder="0" applyAlignment="0">
      <protection/>
    </xf>
    <xf numFmtId="3" fontId="0" fillId="0" borderId="0" applyFont="0" applyBorder="0" applyAlignment="0">
      <protection/>
    </xf>
    <xf numFmtId="3" fontId="0" fillId="0" borderId="0" applyFont="0" applyBorder="0" applyAlignment="0">
      <protection/>
    </xf>
    <xf numFmtId="3" fontId="0" fillId="0" borderId="0" applyFont="0" applyBorder="0" applyAlignment="0">
      <protection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2" fontId="1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77" fillId="0" borderId="0" applyNumberFormat="0" applyFill="0" applyBorder="0" applyProtection="0">
      <alignment/>
    </xf>
    <xf numFmtId="0" fontId="78" fillId="0" borderId="0" applyNumberFormat="0" applyFill="0" applyBorder="0" applyProtection="0">
      <alignment vertical="center"/>
    </xf>
    <xf numFmtId="0" fontId="79" fillId="0" borderId="0" applyNumberFormat="0" applyFill="0" applyBorder="0" applyAlignment="0" applyProtection="0"/>
    <xf numFmtId="0" fontId="80" fillId="0" borderId="0" applyNumberFormat="0" applyFill="0" applyBorder="0" applyProtection="0">
      <alignment vertical="center"/>
    </xf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224" fontId="82" fillId="0" borderId="11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12" applyNumberFormat="0" applyAlignment="0">
      <protection locked="0"/>
    </xf>
    <xf numFmtId="0" fontId="15" fillId="23" borderId="13" applyNumberFormat="0" applyFont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38" fontId="59" fillId="2" borderId="0" applyNumberFormat="0" applyBorder="0" applyAlignment="0" applyProtection="0"/>
    <xf numFmtId="38" fontId="59" fillId="24" borderId="0" applyNumberFormat="0" applyBorder="0" applyAlignment="0" applyProtection="0"/>
    <xf numFmtId="38" fontId="59" fillId="2" borderId="0" applyNumberFormat="0" applyBorder="0" applyAlignment="0" applyProtection="0"/>
    <xf numFmtId="38" fontId="59" fillId="2" borderId="0" applyNumberFormat="0" applyBorder="0" applyAlignment="0" applyProtection="0"/>
    <xf numFmtId="38" fontId="59" fillId="2" borderId="0" applyNumberFormat="0" applyBorder="0" applyAlignment="0" applyProtection="0"/>
    <xf numFmtId="38" fontId="59" fillId="2" borderId="0" applyNumberFormat="0" applyBorder="0" applyAlignment="0" applyProtection="0"/>
    <xf numFmtId="38" fontId="59" fillId="24" borderId="0" applyNumberFormat="0" applyBorder="0" applyAlignment="0" applyProtection="0"/>
    <xf numFmtId="38" fontId="59" fillId="24" borderId="0" applyNumberFormat="0" applyBorder="0" applyAlignment="0" applyProtection="0"/>
    <xf numFmtId="38" fontId="59" fillId="24" borderId="0" applyNumberFormat="0" applyBorder="0" applyAlignment="0" applyProtection="0"/>
    <xf numFmtId="0" fontId="86" fillId="0" borderId="14" applyNumberFormat="0" applyFill="0" applyBorder="0" applyAlignment="0" applyProtection="0"/>
    <xf numFmtId="0" fontId="87" fillId="0" borderId="0" applyNumberFormat="0" applyFont="0" applyBorder="0" applyAlignment="0">
      <protection/>
    </xf>
    <xf numFmtId="225" fontId="88" fillId="0" borderId="0" applyFont="0" applyFill="0" applyBorder="0" applyAlignment="0" applyProtection="0"/>
    <xf numFmtId="225" fontId="88" fillId="0" borderId="0" applyFont="0" applyFill="0" applyBorder="0" applyAlignment="0" applyProtection="0"/>
    <xf numFmtId="225" fontId="88" fillId="0" borderId="0" applyFont="0" applyFill="0" applyBorder="0" applyAlignment="0" applyProtection="0"/>
    <xf numFmtId="225" fontId="88" fillId="0" borderId="0" applyFont="0" applyFill="0" applyBorder="0" applyAlignment="0" applyProtection="0"/>
    <xf numFmtId="225" fontId="88" fillId="0" borderId="0" applyFont="0" applyFill="0" applyBorder="0" applyAlignment="0" applyProtection="0"/>
    <xf numFmtId="0" fontId="89" fillId="25" borderId="0">
      <alignment/>
      <protection/>
    </xf>
    <xf numFmtId="0" fontId="90" fillId="0" borderId="0">
      <alignment horizontal="left"/>
      <protection/>
    </xf>
    <xf numFmtId="0" fontId="91" fillId="0" borderId="15" applyNumberFormat="0" applyAlignment="0" applyProtection="0"/>
    <xf numFmtId="0" fontId="91" fillId="0" borderId="16">
      <alignment horizontal="left" vertical="center"/>
      <protection/>
    </xf>
    <xf numFmtId="0" fontId="68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26" fontId="74" fillId="0" borderId="0">
      <alignment/>
      <protection locked="0"/>
    </xf>
    <xf numFmtId="226" fontId="74" fillId="0" borderId="0">
      <alignment/>
      <protection locked="0"/>
    </xf>
    <xf numFmtId="0" fontId="93" fillId="0" borderId="17">
      <alignment horizontal="center"/>
      <protection/>
    </xf>
    <xf numFmtId="0" fontId="93" fillId="0" borderId="0">
      <alignment horizontal="center"/>
      <protection/>
    </xf>
    <xf numFmtId="5" fontId="94" fillId="26" borderId="1" applyNumberFormat="0" applyAlignment="0">
      <protection/>
    </xf>
    <xf numFmtId="0" fontId="95" fillId="0" borderId="0">
      <alignment/>
      <protection/>
    </xf>
    <xf numFmtId="49" fontId="96" fillId="0" borderId="1">
      <alignment vertical="center"/>
      <protection/>
    </xf>
    <xf numFmtId="0" fontId="157" fillId="0" borderId="0" applyNumberFormat="0" applyFill="0" applyBorder="0" applyAlignment="0" applyProtection="0"/>
    <xf numFmtId="185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0" fontId="67" fillId="8" borderId="4" applyNumberFormat="0" applyAlignment="0" applyProtection="0"/>
    <xf numFmtId="10" fontId="59" fillId="23" borderId="1" applyNumberFormat="0" applyBorder="0" applyAlignment="0" applyProtection="0"/>
    <xf numFmtId="10" fontId="59" fillId="24" borderId="1" applyNumberFormat="0" applyBorder="0" applyAlignment="0" applyProtection="0"/>
    <xf numFmtId="10" fontId="59" fillId="23" borderId="1" applyNumberFormat="0" applyBorder="0" applyAlignment="0" applyProtection="0"/>
    <xf numFmtId="10" fontId="59" fillId="23" borderId="1" applyNumberFormat="0" applyBorder="0" applyAlignment="0" applyProtection="0"/>
    <xf numFmtId="10" fontId="59" fillId="23" borderId="1" applyNumberFormat="0" applyBorder="0" applyAlignment="0" applyProtection="0"/>
    <xf numFmtId="10" fontId="59" fillId="23" borderId="1" applyNumberFormat="0" applyBorder="0" applyAlignment="0" applyProtection="0"/>
    <xf numFmtId="10" fontId="59" fillId="24" borderId="1" applyNumberFormat="0" applyBorder="0" applyAlignment="0" applyProtection="0"/>
    <xf numFmtId="10" fontId="59" fillId="24" borderId="1" applyNumberFormat="0" applyBorder="0" applyAlignment="0" applyProtection="0"/>
    <xf numFmtId="10" fontId="59" fillId="24" borderId="1" applyNumberFormat="0" applyBorder="0" applyAlignment="0" applyProtection="0"/>
    <xf numFmtId="0" fontId="67" fillId="8" borderId="4" applyNumberFormat="0" applyAlignment="0" applyProtection="0"/>
    <xf numFmtId="2" fontId="97" fillId="0" borderId="18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98" fillId="0" borderId="19" applyBorder="0">
      <alignment/>
      <protection/>
    </xf>
    <xf numFmtId="0" fontId="56" fillId="21" borderId="5" applyNumberFormat="0" applyAlignment="0" applyProtection="0"/>
    <xf numFmtId="0" fontId="99" fillId="0" borderId="20">
      <alignment horizontal="center" vertical="center" wrapText="1"/>
      <protection/>
    </xf>
    <xf numFmtId="0" fontId="71" fillId="0" borderId="0">
      <alignment/>
      <protection/>
    </xf>
    <xf numFmtId="0" fontId="71" fillId="0" borderId="0">
      <alignment/>
      <protection/>
    </xf>
    <xf numFmtId="203" fontId="4" fillId="0" borderId="0" applyFill="0" applyBorder="0" applyAlignment="0">
      <protection/>
    </xf>
    <xf numFmtId="204" fontId="4" fillId="0" borderId="0" applyFill="0" applyBorder="0" applyAlignment="0">
      <protection/>
    </xf>
    <xf numFmtId="203" fontId="4" fillId="0" borderId="0" applyFill="0" applyBorder="0" applyAlignment="0">
      <protection/>
    </xf>
    <xf numFmtId="208" fontId="4" fillId="0" borderId="0" applyFill="0" applyBorder="0" applyAlignment="0">
      <protection/>
    </xf>
    <xf numFmtId="204" fontId="4" fillId="0" borderId="0" applyFill="0" applyBorder="0" applyAlignment="0">
      <protection/>
    </xf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3" fontId="101" fillId="0" borderId="22" applyNumberFormat="0" applyAlignment="0">
      <protection/>
    </xf>
    <xf numFmtId="3" fontId="102" fillId="0" borderId="22" applyNumberFormat="0" applyAlignment="0">
      <protection/>
    </xf>
    <xf numFmtId="3" fontId="94" fillId="0" borderId="22" applyNumberFormat="0" applyAlignment="0">
      <protection/>
    </xf>
    <xf numFmtId="169" fontId="103" fillId="0" borderId="23" applyNumberFormat="0" applyFont="0" applyFill="0" applyBorder="0">
      <alignment horizontal="center"/>
      <protection/>
    </xf>
    <xf numFmtId="38" fontId="71" fillId="0" borderId="0" applyFont="0" applyFill="0" applyBorder="0" applyAlignment="0" applyProtection="0"/>
    <xf numFmtId="4" fontId="24" fillId="0" borderId="0" applyFont="0" applyFill="0" applyBorder="0" applyAlignment="0" applyProtection="0"/>
    <xf numFmtId="191" fontId="4" fillId="0" borderId="0" applyFont="0" applyFill="0" applyBorder="0" applyAlignment="0" applyProtection="0"/>
    <xf numFmtId="40" fontId="71" fillId="0" borderId="0" applyFont="0" applyFill="0" applyBorder="0" applyAlignment="0" applyProtection="0"/>
    <xf numFmtId="18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04" fillId="0" borderId="17">
      <alignment/>
      <protection/>
    </xf>
    <xf numFmtId="227" fontId="105" fillId="0" borderId="23">
      <alignment/>
      <protection/>
    </xf>
    <xf numFmtId="228" fontId="29" fillId="0" borderId="23">
      <alignment/>
      <protection/>
    </xf>
    <xf numFmtId="227" fontId="105" fillId="0" borderId="23">
      <alignment/>
      <protection/>
    </xf>
    <xf numFmtId="227" fontId="105" fillId="0" borderId="23">
      <alignment/>
      <protection/>
    </xf>
    <xf numFmtId="227" fontId="105" fillId="0" borderId="23">
      <alignment/>
      <protection/>
    </xf>
    <xf numFmtId="227" fontId="105" fillId="0" borderId="23">
      <alignment/>
      <protection/>
    </xf>
    <xf numFmtId="228" fontId="29" fillId="0" borderId="23">
      <alignment/>
      <protection/>
    </xf>
    <xf numFmtId="228" fontId="29" fillId="0" borderId="23">
      <alignment/>
      <protection/>
    </xf>
    <xf numFmtId="228" fontId="29" fillId="0" borderId="23">
      <alignment/>
      <protection/>
    </xf>
    <xf numFmtId="206" fontId="71" fillId="0" borderId="0" applyFont="0" applyFill="0" applyBorder="0" applyAlignment="0" applyProtection="0"/>
    <xf numFmtId="229" fontId="71" fillId="0" borderId="0" applyFont="0" applyFill="0" applyBorder="0" applyAlignment="0" applyProtection="0"/>
    <xf numFmtId="230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0" fontId="106" fillId="0" borderId="0" applyNumberFormat="0" applyFont="0" applyFill="0" applyAlignment="0">
      <protection/>
    </xf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88" fillId="0" borderId="1">
      <alignment/>
      <protection/>
    </xf>
    <xf numFmtId="0" fontId="4" fillId="0" borderId="0">
      <alignment/>
      <protection/>
    </xf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20" borderId="0" applyNumberFormat="0" applyBorder="0" applyAlignment="0" applyProtection="0"/>
    <xf numFmtId="37" fontId="108" fillId="0" borderId="0">
      <alignment/>
      <protection/>
    </xf>
    <xf numFmtId="0" fontId="31" fillId="0" borderId="0">
      <alignment/>
      <protection/>
    </xf>
    <xf numFmtId="232" fontId="45" fillId="0" borderId="0">
      <alignment/>
      <protection/>
    </xf>
    <xf numFmtId="0" fontId="15" fillId="0" borderId="0">
      <alignment/>
      <protection/>
    </xf>
    <xf numFmtId="232" fontId="45" fillId="0" borderId="0">
      <alignment/>
      <protection/>
    </xf>
    <xf numFmtId="232" fontId="45" fillId="0" borderId="0">
      <alignment/>
      <protection/>
    </xf>
    <xf numFmtId="232" fontId="45" fillId="0" borderId="0">
      <alignment/>
      <protection/>
    </xf>
    <xf numFmtId="232" fontId="4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1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10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225" fontId="88" fillId="0" borderId="0" applyFont="0" applyFill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225" fontId="88" fillId="0" borderId="0" applyFont="0" applyFill="0" applyBorder="0" applyAlignment="0" applyProtection="0"/>
    <xf numFmtId="0" fontId="13" fillId="0" borderId="0">
      <alignment/>
      <protection/>
    </xf>
    <xf numFmtId="225" fontId="88" fillId="0" borderId="0" applyFont="0" applyFill="0" applyBorder="0" applyAlignment="0" applyProtection="0"/>
    <xf numFmtId="225" fontId="88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 horizontal="left" vertical="top"/>
      <protection/>
    </xf>
    <xf numFmtId="0" fontId="24" fillId="24" borderId="0">
      <alignment/>
      <protection/>
    </xf>
    <xf numFmtId="0" fontId="73" fillId="0" borderId="0">
      <alignment/>
      <protection/>
    </xf>
    <xf numFmtId="0" fontId="16" fillId="23" borderId="13" applyNumberFormat="0" applyFont="0" applyAlignment="0" applyProtection="0"/>
    <xf numFmtId="0" fontId="15" fillId="23" borderId="13" applyNumberFormat="0" applyFont="0" applyAlignment="0" applyProtection="0"/>
    <xf numFmtId="0" fontId="100" fillId="0" borderId="21" applyNumberFormat="0" applyFill="0" applyAlignment="0" applyProtection="0"/>
    <xf numFmtId="177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>
      <alignment/>
      <protection/>
    </xf>
    <xf numFmtId="0" fontId="66" fillId="2" borderId="6" applyNumberFormat="0" applyAlignment="0" applyProtection="0"/>
    <xf numFmtId="0" fontId="66" fillId="2" borderId="6" applyNumberFormat="0" applyAlignment="0" applyProtection="0"/>
    <xf numFmtId="14" fontId="48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33" fontId="15" fillId="0" borderId="0" applyFont="0" applyFill="0" applyBorder="0" applyAlignment="0" applyProtection="0"/>
    <xf numFmtId="234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24" applyNumberFormat="0" applyBorder="0">
      <alignment/>
      <protection/>
    </xf>
    <xf numFmtId="0" fontId="15" fillId="0" borderId="0">
      <alignment/>
      <protection/>
    </xf>
    <xf numFmtId="235" fontId="24" fillId="0" borderId="0" applyFill="0" applyBorder="0" applyAlignment="0">
      <protection/>
    </xf>
    <xf numFmtId="236" fontId="24" fillId="0" borderId="0" applyFill="0" applyBorder="0" applyAlignment="0">
      <protection/>
    </xf>
    <xf numFmtId="235" fontId="24" fillId="0" borderId="0" applyFill="0" applyBorder="0" applyAlignment="0">
      <protection/>
    </xf>
    <xf numFmtId="237" fontId="24" fillId="0" borderId="0" applyFill="0" applyBorder="0" applyAlignment="0">
      <protection/>
    </xf>
    <xf numFmtId="236" fontId="24" fillId="0" borderId="0" applyFill="0" applyBorder="0" applyAlignment="0">
      <protection/>
    </xf>
    <xf numFmtId="0" fontId="113" fillId="0" borderId="0">
      <alignment/>
      <protection/>
    </xf>
    <xf numFmtId="0" fontId="71" fillId="0" borderId="0" applyNumberFormat="0" applyFont="0" applyFill="0" applyBorder="0" applyAlignment="0" applyProtection="0"/>
    <xf numFmtId="0" fontId="114" fillId="0" borderId="17">
      <alignment horizontal="center"/>
      <protection/>
    </xf>
    <xf numFmtId="0" fontId="115" fillId="28" borderId="0" applyNumberFormat="0" applyFont="0" applyBorder="0" applyAlignment="0">
      <protection/>
    </xf>
    <xf numFmtId="14" fontId="116" fillId="0" borderId="0" applyNumberFormat="0" applyFill="0" applyBorder="0" applyAlignment="0" applyProtection="0"/>
    <xf numFmtId="185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30" fillId="0" borderId="0" applyFont="0" applyFill="0" applyBorder="0" applyAlignment="0" applyProtection="0"/>
    <xf numFmtId="4" fontId="117" fillId="27" borderId="25" applyNumberFormat="0" applyProtection="0">
      <alignment vertical="center"/>
    </xf>
    <xf numFmtId="4" fontId="118" fillId="27" borderId="25" applyNumberFormat="0" applyProtection="0">
      <alignment vertical="center"/>
    </xf>
    <xf numFmtId="4" fontId="119" fillId="27" borderId="25" applyNumberFormat="0" applyProtection="0">
      <alignment horizontal="left" vertical="center" indent="1"/>
    </xf>
    <xf numFmtId="4" fontId="119" fillId="29" borderId="0" applyNumberFormat="0" applyProtection="0">
      <alignment horizontal="left" vertical="center" indent="1"/>
    </xf>
    <xf numFmtId="4" fontId="119" fillId="18" borderId="25" applyNumberFormat="0" applyProtection="0">
      <alignment horizontal="right" vertical="center"/>
    </xf>
    <xf numFmtId="4" fontId="119" fillId="4" borderId="25" applyNumberFormat="0" applyProtection="0">
      <alignment horizontal="right" vertical="center"/>
    </xf>
    <xf numFmtId="4" fontId="119" fillId="10" borderId="25" applyNumberFormat="0" applyProtection="0">
      <alignment horizontal="right" vertical="center"/>
    </xf>
    <xf numFmtId="4" fontId="119" fillId="5" borderId="25" applyNumberFormat="0" applyProtection="0">
      <alignment horizontal="right" vertical="center"/>
    </xf>
    <xf numFmtId="4" fontId="119" fillId="12" borderId="25" applyNumberFormat="0" applyProtection="0">
      <alignment horizontal="right" vertical="center"/>
    </xf>
    <xf numFmtId="4" fontId="119" fillId="8" borderId="25" applyNumberFormat="0" applyProtection="0">
      <alignment horizontal="right" vertical="center"/>
    </xf>
    <xf numFmtId="4" fontId="119" fillId="30" borderId="25" applyNumberFormat="0" applyProtection="0">
      <alignment horizontal="right" vertical="center"/>
    </xf>
    <xf numFmtId="4" fontId="119" fillId="19" borderId="25" applyNumberFormat="0" applyProtection="0">
      <alignment horizontal="right" vertical="center"/>
    </xf>
    <xf numFmtId="4" fontId="119" fillId="31" borderId="25" applyNumberFormat="0" applyProtection="0">
      <alignment horizontal="right" vertical="center"/>
    </xf>
    <xf numFmtId="4" fontId="117" fillId="32" borderId="26" applyNumberFormat="0" applyProtection="0">
      <alignment horizontal="left" vertical="center" indent="1"/>
    </xf>
    <xf numFmtId="4" fontId="117" fillId="9" borderId="0" applyNumberFormat="0" applyProtection="0">
      <alignment horizontal="left" vertical="center" indent="1"/>
    </xf>
    <xf numFmtId="4" fontId="117" fillId="29" borderId="0" applyNumberFormat="0" applyProtection="0">
      <alignment horizontal="left" vertical="center" indent="1"/>
    </xf>
    <xf numFmtId="4" fontId="119" fillId="9" borderId="25" applyNumberFormat="0" applyProtection="0">
      <alignment horizontal="right" vertical="center"/>
    </xf>
    <xf numFmtId="4" fontId="65" fillId="9" borderId="0" applyNumberFormat="0" applyProtection="0">
      <alignment horizontal="left" vertical="center" indent="1"/>
    </xf>
    <xf numFmtId="4" fontId="65" fillId="29" borderId="0" applyNumberFormat="0" applyProtection="0">
      <alignment horizontal="left" vertical="center" indent="1"/>
    </xf>
    <xf numFmtId="4" fontId="119" fillId="33" borderId="25" applyNumberFormat="0" applyProtection="0">
      <alignment vertical="center"/>
    </xf>
    <xf numFmtId="4" fontId="120" fillId="33" borderId="25" applyNumberFormat="0" applyProtection="0">
      <alignment vertical="center"/>
    </xf>
    <xf numFmtId="4" fontId="117" fillId="9" borderId="27" applyNumberFormat="0" applyProtection="0">
      <alignment horizontal="left" vertical="center" indent="1"/>
    </xf>
    <xf numFmtId="4" fontId="119" fillId="33" borderId="25" applyNumberFormat="0" applyProtection="0">
      <alignment horizontal="right" vertical="center"/>
    </xf>
    <xf numFmtId="4" fontId="120" fillId="33" borderId="25" applyNumberFormat="0" applyProtection="0">
      <alignment horizontal="right" vertical="center"/>
    </xf>
    <xf numFmtId="4" fontId="117" fillId="9" borderId="25" applyNumberFormat="0" applyProtection="0">
      <alignment horizontal="left" vertical="center" indent="1"/>
    </xf>
    <xf numFmtId="4" fontId="121" fillId="26" borderId="27" applyNumberFormat="0" applyProtection="0">
      <alignment horizontal="left" vertical="center" indent="1"/>
    </xf>
    <xf numFmtId="4" fontId="122" fillId="33" borderId="25" applyNumberFormat="0" applyProtection="0">
      <alignment horizontal="right" vertical="center"/>
    </xf>
    <xf numFmtId="0" fontId="115" fillId="1" borderId="16" applyNumberFormat="0" applyFont="0" applyAlignment="0">
      <protection/>
    </xf>
    <xf numFmtId="4" fontId="15" fillId="0" borderId="22" applyBorder="0">
      <alignment/>
      <protection/>
    </xf>
    <xf numFmtId="2" fontId="15" fillId="0" borderId="22">
      <alignment/>
      <protection/>
    </xf>
    <xf numFmtId="3" fontId="23" fillId="0" borderId="0">
      <alignment/>
      <protection/>
    </xf>
    <xf numFmtId="0" fontId="123" fillId="0" borderId="0" applyNumberFormat="0" applyFill="0" applyBorder="0" applyAlignment="0">
      <protection/>
    </xf>
    <xf numFmtId="0" fontId="124" fillId="0" borderId="28" applyNumberFormat="0" applyFill="0" applyBorder="0" applyAlignment="0" applyProtection="0"/>
    <xf numFmtId="1" fontId="15" fillId="0" borderId="0">
      <alignment/>
      <protection/>
    </xf>
    <xf numFmtId="172" fontId="125" fillId="0" borderId="0" applyNumberFormat="0" applyBorder="0" applyAlignment="0">
      <protection/>
    </xf>
    <xf numFmtId="0" fontId="29" fillId="0" borderId="0" applyNumberFormat="0" applyFill="0" applyBorder="0" applyAlignment="0" applyProtection="0"/>
    <xf numFmtId="165" fontId="3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2" fontId="47" fillId="0" borderId="0" applyFont="0" applyFill="0" applyBorder="0" applyAlignment="0" applyProtection="0"/>
    <xf numFmtId="187" fontId="30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126" fillId="0" borderId="0">
      <alignment/>
      <protection/>
    </xf>
    <xf numFmtId="0" fontId="104" fillId="0" borderId="0">
      <alignment/>
      <protection/>
    </xf>
    <xf numFmtId="40" fontId="127" fillId="0" borderId="0" applyBorder="0">
      <alignment horizontal="right"/>
      <protection/>
    </xf>
    <xf numFmtId="0" fontId="128" fillId="0" borderId="0">
      <alignment/>
      <protection/>
    </xf>
    <xf numFmtId="238" fontId="0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42" fontId="88" fillId="0" borderId="18">
      <alignment horizontal="right" vertical="center"/>
      <protection/>
    </xf>
    <xf numFmtId="242" fontId="88" fillId="0" borderId="18">
      <alignment horizontal="right" vertical="center"/>
      <protection/>
    </xf>
    <xf numFmtId="242" fontId="88" fillId="0" borderId="18">
      <alignment horizontal="right" vertical="center"/>
      <protection/>
    </xf>
    <xf numFmtId="242" fontId="88" fillId="0" borderId="18">
      <alignment horizontal="right" vertical="center"/>
      <protection/>
    </xf>
    <xf numFmtId="242" fontId="88" fillId="0" borderId="18">
      <alignment horizontal="right" vertical="center"/>
      <protection/>
    </xf>
    <xf numFmtId="242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42" fontId="88" fillId="0" borderId="18">
      <alignment horizontal="right" vertical="center"/>
      <protection/>
    </xf>
    <xf numFmtId="242" fontId="88" fillId="0" borderId="18">
      <alignment horizontal="right" vertical="center"/>
      <protection/>
    </xf>
    <xf numFmtId="242" fontId="88" fillId="0" borderId="18">
      <alignment horizontal="right" vertical="center"/>
      <protection/>
    </xf>
    <xf numFmtId="242" fontId="88" fillId="0" borderId="18">
      <alignment horizontal="right" vertical="center"/>
      <protection/>
    </xf>
    <xf numFmtId="242" fontId="88" fillId="0" borderId="18">
      <alignment horizontal="right" vertical="center"/>
      <protection/>
    </xf>
    <xf numFmtId="242" fontId="88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43" fontId="0" fillId="0" borderId="18">
      <alignment horizontal="right" vertical="center"/>
      <protection/>
    </xf>
    <xf numFmtId="243" fontId="0" fillId="0" borderId="18">
      <alignment horizontal="right" vertical="center"/>
      <protection/>
    </xf>
    <xf numFmtId="243" fontId="0" fillId="0" borderId="18">
      <alignment horizontal="right" vertical="center"/>
      <protection/>
    </xf>
    <xf numFmtId="243" fontId="0" fillId="0" borderId="18">
      <alignment horizontal="right" vertical="center"/>
      <protection/>
    </xf>
    <xf numFmtId="243" fontId="0" fillId="0" borderId="18">
      <alignment horizontal="right" vertical="center"/>
      <protection/>
    </xf>
    <xf numFmtId="243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1" fontId="0" fillId="0" borderId="18">
      <alignment horizontal="right" vertical="center"/>
      <protection/>
    </xf>
    <xf numFmtId="244" fontId="129" fillId="2" borderId="29" applyFont="0" applyFill="0" applyBorder="0">
      <alignment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45" fontId="130" fillId="0" borderId="18">
      <alignment horizontal="right" vertical="center"/>
      <protection/>
    </xf>
    <xf numFmtId="245" fontId="130" fillId="0" borderId="18">
      <alignment horizontal="right" vertical="center"/>
      <protection/>
    </xf>
    <xf numFmtId="245" fontId="130" fillId="0" borderId="18">
      <alignment horizontal="right" vertical="center"/>
      <protection/>
    </xf>
    <xf numFmtId="245" fontId="130" fillId="0" borderId="18">
      <alignment horizontal="right" vertical="center"/>
      <protection/>
    </xf>
    <xf numFmtId="245" fontId="130" fillId="0" borderId="18">
      <alignment horizontal="right" vertical="center"/>
      <protection/>
    </xf>
    <xf numFmtId="245" fontId="13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44" fontId="129" fillId="2" borderId="29" applyFont="0" applyFill="0" applyBorder="0">
      <alignment/>
      <protection/>
    </xf>
    <xf numFmtId="244" fontId="129" fillId="2" borderId="29" applyFont="0" applyFill="0" applyBorder="0">
      <alignment/>
      <protection/>
    </xf>
    <xf numFmtId="246" fontId="88" fillId="0" borderId="18">
      <alignment horizontal="right" vertical="center"/>
      <protection/>
    </xf>
    <xf numFmtId="246" fontId="88" fillId="0" borderId="18">
      <alignment horizontal="right" vertical="center"/>
      <protection/>
    </xf>
    <xf numFmtId="246" fontId="88" fillId="0" borderId="18">
      <alignment horizontal="right" vertical="center"/>
      <protection/>
    </xf>
    <xf numFmtId="246" fontId="88" fillId="0" borderId="18">
      <alignment horizontal="right" vertical="center"/>
      <protection/>
    </xf>
    <xf numFmtId="246" fontId="88" fillId="0" borderId="18">
      <alignment horizontal="right" vertical="center"/>
      <protection/>
    </xf>
    <xf numFmtId="246" fontId="88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40" fontId="29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9" fontId="88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38" fontId="0" fillId="0" borderId="18">
      <alignment horizontal="right" vertical="center"/>
      <protection/>
    </xf>
    <xf numFmtId="246" fontId="88" fillId="0" borderId="18">
      <alignment horizontal="right" vertical="center"/>
      <protection/>
    </xf>
    <xf numFmtId="246" fontId="88" fillId="0" borderId="18">
      <alignment horizontal="right" vertical="center"/>
      <protection/>
    </xf>
    <xf numFmtId="246" fontId="88" fillId="0" borderId="18">
      <alignment horizontal="right" vertical="center"/>
      <protection/>
    </xf>
    <xf numFmtId="246" fontId="88" fillId="0" borderId="18">
      <alignment horizontal="right" vertical="center"/>
      <protection/>
    </xf>
    <xf numFmtId="246" fontId="88" fillId="0" borderId="18">
      <alignment horizontal="right" vertical="center"/>
      <protection/>
    </xf>
    <xf numFmtId="246" fontId="88" fillId="0" borderId="18">
      <alignment horizontal="right" vertical="center"/>
      <protection/>
    </xf>
    <xf numFmtId="49" fontId="65" fillId="0" borderId="0" applyFill="0" applyBorder="0" applyAlignment="0">
      <protection/>
    </xf>
    <xf numFmtId="247" fontId="15" fillId="0" borderId="0" applyFill="0" applyBorder="0" applyAlignment="0">
      <protection/>
    </xf>
    <xf numFmtId="248" fontId="15" fillId="0" borderId="0" applyFill="0" applyBorder="0" applyAlignment="0">
      <protection/>
    </xf>
    <xf numFmtId="187" fontId="0" fillId="0" borderId="18">
      <alignment horizontal="center"/>
      <protection/>
    </xf>
    <xf numFmtId="0" fontId="0" fillId="0" borderId="30">
      <alignment/>
      <protection/>
    </xf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47" fillId="0" borderId="2" applyNumberFormat="0" applyBorder="0" applyAlignment="0">
      <protection/>
    </xf>
    <xf numFmtId="0" fontId="131" fillId="0" borderId="23" applyNumberFormat="0" applyBorder="0" applyAlignment="0">
      <protection/>
    </xf>
    <xf numFmtId="3" fontId="132" fillId="0" borderId="14" applyNumberFormat="0" applyBorder="0" applyAlignment="0">
      <protection/>
    </xf>
    <xf numFmtId="0" fontId="133" fillId="0" borderId="0" applyNumberFormat="0" applyFill="0" applyBorder="0" applyAlignment="0" applyProtection="0"/>
    <xf numFmtId="0" fontId="54" fillId="2" borderId="4" applyNumberFormat="0" applyAlignment="0" applyProtection="0"/>
    <xf numFmtId="3" fontId="134" fillId="0" borderId="0" applyNumberFormat="0" applyFill="0" applyBorder="0" applyAlignment="0" applyProtection="0"/>
    <xf numFmtId="0" fontId="135" fillId="0" borderId="19" applyBorder="0" applyAlignment="0">
      <protection/>
    </xf>
    <xf numFmtId="0" fontId="136" fillId="0" borderId="0" applyNumberFormat="0" applyFill="0" applyBorder="0" applyAlignment="0" applyProtection="0"/>
    <xf numFmtId="0" fontId="86" fillId="0" borderId="31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7" fillId="0" borderId="32" applyNumberFormat="0" applyFill="0" applyAlignment="0" applyProtection="0"/>
    <xf numFmtId="3" fontId="38" fillId="0" borderId="22" applyNumberFormat="0" applyAlignment="0">
      <protection/>
    </xf>
    <xf numFmtId="3" fontId="138" fillId="0" borderId="2" applyNumberFormat="0" applyAlignment="0">
      <protection/>
    </xf>
    <xf numFmtId="0" fontId="137" fillId="0" borderId="32" applyNumberFormat="0" applyFill="0" applyAlignment="0" applyProtection="0"/>
    <xf numFmtId="0" fontId="139" fillId="0" borderId="33" applyNumberFormat="0" applyBorder="0" applyAlignment="0">
      <protection/>
    </xf>
    <xf numFmtId="0" fontId="85" fillId="5" borderId="0" applyNumberFormat="0" applyBorder="0" applyAlignment="0" applyProtection="0"/>
    <xf numFmtId="0" fontId="137" fillId="0" borderId="32" applyNumberFormat="0" applyFill="0" applyAlignment="0" applyProtection="0"/>
    <xf numFmtId="0" fontId="15" fillId="0" borderId="34" applyNumberFormat="0" applyFont="0" applyFill="0" applyAlignment="0" applyProtection="0"/>
    <xf numFmtId="0" fontId="105" fillId="0" borderId="35" applyNumberFormat="0" applyAlignment="0">
      <protection/>
    </xf>
    <xf numFmtId="0" fontId="107" fillId="27" borderId="0" applyNumberFormat="0" applyBorder="0" applyAlignment="0" applyProtection="0"/>
    <xf numFmtId="172" fontId="140" fillId="0" borderId="36" applyNumberFormat="0" applyFont="0" applyAlignment="0">
      <protection/>
    </xf>
    <xf numFmtId="249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1" fillId="0" borderId="37">
      <alignment horizontal="center"/>
      <protection/>
    </xf>
    <xf numFmtId="251" fontId="0" fillId="0" borderId="0">
      <alignment/>
      <protection/>
    </xf>
    <xf numFmtId="252" fontId="0" fillId="0" borderId="1">
      <alignment/>
      <protection/>
    </xf>
    <xf numFmtId="0" fontId="142" fillId="0" borderId="0">
      <alignment/>
      <protection/>
    </xf>
    <xf numFmtId="3" fontId="88" fillId="0" borderId="0" applyNumberFormat="0" applyBorder="0" applyAlignment="0" applyProtection="0"/>
    <xf numFmtId="3" fontId="143" fillId="0" borderId="0">
      <alignment/>
      <protection locked="0"/>
    </xf>
    <xf numFmtId="0" fontId="5" fillId="0" borderId="38" applyFill="0" applyBorder="0" applyAlignment="0">
      <protection/>
    </xf>
    <xf numFmtId="5" fontId="144" fillId="34" borderId="19">
      <alignment vertical="top"/>
      <protection/>
    </xf>
    <xf numFmtId="0" fontId="145" fillId="35" borderId="1">
      <alignment horizontal="left" vertical="center"/>
      <protection/>
    </xf>
    <xf numFmtId="6" fontId="146" fillId="36" borderId="19">
      <alignment/>
      <protection/>
    </xf>
    <xf numFmtId="5" fontId="94" fillId="0" borderId="19">
      <alignment horizontal="left" vertical="top"/>
      <protection/>
    </xf>
    <xf numFmtId="0" fontId="147" fillId="37" borderId="0">
      <alignment horizontal="left" vertical="center"/>
      <protection/>
    </xf>
    <xf numFmtId="5" fontId="29" fillId="0" borderId="22">
      <alignment horizontal="left" vertical="top"/>
      <protection/>
    </xf>
    <xf numFmtId="0" fontId="148" fillId="0" borderId="22">
      <alignment horizontal="left" vertical="center"/>
      <protection/>
    </xf>
    <xf numFmtId="0" fontId="15" fillId="0" borderId="0">
      <alignment/>
      <protection/>
    </xf>
    <xf numFmtId="253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149" fillId="0" borderId="0" applyNumberFormat="0" applyFill="0" applyBorder="0" applyAlignment="0" applyProtection="0"/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151" fillId="0" borderId="0">
      <alignment/>
      <protection/>
    </xf>
    <xf numFmtId="0" fontId="106" fillId="0" borderId="0">
      <alignment/>
      <protection/>
    </xf>
    <xf numFmtId="185" fontId="152" fillId="0" borderId="0" applyFont="0" applyFill="0" applyBorder="0" applyAlignment="0" applyProtection="0"/>
    <xf numFmtId="177" fontId="152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211" fontId="153" fillId="0" borderId="0" applyFont="0" applyFill="0" applyBorder="0" applyAlignment="0" applyProtection="0"/>
    <xf numFmtId="213" fontId="153" fillId="0" borderId="0" applyFont="0" applyFill="0" applyBorder="0" applyAlignment="0" applyProtection="0"/>
    <xf numFmtId="0" fontId="154" fillId="0" borderId="0">
      <alignment/>
      <protection/>
    </xf>
    <xf numFmtId="254" fontId="15" fillId="0" borderId="0" applyFont="0" applyFill="0" applyBorder="0" applyAlignment="0" applyProtection="0"/>
    <xf numFmtId="0" fontId="4" fillId="0" borderId="0">
      <alignment/>
      <protection/>
    </xf>
    <xf numFmtId="188" fontId="152" fillId="0" borderId="0" applyFont="0" applyFill="0" applyBorder="0" applyAlignment="0" applyProtection="0"/>
    <xf numFmtId="6" fontId="27" fillId="0" borderId="0" applyFont="0" applyFill="0" applyBorder="0" applyAlignment="0" applyProtection="0"/>
    <xf numFmtId="235" fontId="152" fillId="0" borderId="0" applyFont="0" applyFill="0" applyBorder="0" applyAlignment="0" applyProtection="0"/>
    <xf numFmtId="0" fontId="155" fillId="0" borderId="0" applyFont="0" applyFill="0" applyBorder="0" applyAlignment="0" applyProtection="0"/>
    <xf numFmtId="0" fontId="155" fillId="0" borderId="0" applyFont="0" applyFill="0" applyBorder="0" applyAlignment="0" applyProtection="0"/>
    <xf numFmtId="0" fontId="1" fillId="0" borderId="0">
      <alignment vertical="center"/>
      <protection/>
    </xf>
  </cellStyleXfs>
  <cellXfs count="543">
    <xf numFmtId="0" fontId="0" fillId="0" borderId="0" xfId="0" applyAlignment="1">
      <alignment/>
    </xf>
    <xf numFmtId="0" fontId="7" fillId="0" borderId="2" xfId="0" applyFont="1" applyBorder="1" applyAlignment="1">
      <alignment/>
    </xf>
    <xf numFmtId="0" fontId="6" fillId="0" borderId="19" xfId="1047" applyNumberFormat="1" applyFont="1" applyFill="1" applyBorder="1" applyAlignment="1">
      <alignment horizontal="center" vertical="center" wrapText="1"/>
      <protection/>
    </xf>
    <xf numFmtId="0" fontId="6" fillId="0" borderId="1" xfId="1047" applyFont="1" applyFill="1" applyBorder="1" applyAlignment="1">
      <alignment horizontal="center" vertical="center" wrapText="1"/>
      <protection/>
    </xf>
    <xf numFmtId="0" fontId="9" fillId="0" borderId="0" xfId="1014" applyNumberFormat="1" applyFont="1" applyFill="1" applyAlignment="1">
      <alignment/>
      <protection/>
    </xf>
    <xf numFmtId="173" fontId="14" fillId="0" borderId="0" xfId="686" applyNumberFormat="1" applyFont="1" applyFill="1" applyAlignment="1">
      <alignment vertical="center" wrapText="1"/>
    </xf>
    <xf numFmtId="0" fontId="14" fillId="0" borderId="0" xfId="981" applyFont="1" applyFill="1" applyAlignment="1">
      <alignment vertical="center" wrapText="1"/>
      <protection/>
    </xf>
    <xf numFmtId="0" fontId="14" fillId="0" borderId="0" xfId="981" applyFont="1" applyFill="1" applyAlignment="1">
      <alignment horizontal="left" vertical="center" wrapText="1"/>
      <protection/>
    </xf>
    <xf numFmtId="0" fontId="7" fillId="0" borderId="0" xfId="981" applyFont="1" applyFill="1" applyAlignment="1">
      <alignment vertical="center" wrapText="1"/>
      <protection/>
    </xf>
    <xf numFmtId="0" fontId="7" fillId="0" borderId="0" xfId="981" applyFont="1" applyFill="1" applyAlignment="1">
      <alignment horizontal="center" vertical="center" wrapText="1"/>
      <protection/>
    </xf>
    <xf numFmtId="173" fontId="9" fillId="0" borderId="0" xfId="686" applyNumberFormat="1" applyFont="1" applyFill="1" applyAlignment="1">
      <alignment vertical="center" wrapText="1"/>
    </xf>
    <xf numFmtId="173" fontId="7" fillId="0" borderId="0" xfId="686" applyNumberFormat="1" applyFont="1" applyFill="1" applyAlignment="1">
      <alignment vertical="center" wrapText="1"/>
    </xf>
    <xf numFmtId="0" fontId="7" fillId="0" borderId="0" xfId="981" applyFont="1" applyFill="1" applyAlignment="1">
      <alignment horizontal="left" vertical="center" wrapText="1"/>
      <protection/>
    </xf>
    <xf numFmtId="0" fontId="14" fillId="0" borderId="0" xfId="981" applyFont="1" applyFill="1" applyAlignment="1">
      <alignment horizontal="center" vertical="center" wrapText="1"/>
      <protection/>
    </xf>
    <xf numFmtId="0" fontId="6" fillId="0" borderId="1" xfId="981" applyFont="1" applyFill="1" applyBorder="1" applyAlignment="1">
      <alignment horizontal="center" vertical="center" wrapText="1"/>
      <protection/>
    </xf>
    <xf numFmtId="49" fontId="6" fillId="0" borderId="1" xfId="981" applyNumberFormat="1" applyFont="1" applyFill="1" applyBorder="1" applyAlignment="1">
      <alignment horizontal="center" vertical="center" wrapText="1"/>
      <protection/>
    </xf>
    <xf numFmtId="172" fontId="6" fillId="0" borderId="1" xfId="981" applyNumberFormat="1" applyFont="1" applyFill="1" applyBorder="1" applyAlignment="1">
      <alignment horizontal="center" vertical="center" wrapText="1"/>
      <protection/>
    </xf>
    <xf numFmtId="173" fontId="6" fillId="0" borderId="1" xfId="981" applyNumberFormat="1" applyFont="1" applyFill="1" applyBorder="1" applyAlignment="1">
      <alignment horizontal="center" vertical="center" wrapText="1"/>
      <protection/>
    </xf>
    <xf numFmtId="174" fontId="6" fillId="0" borderId="1" xfId="981" applyNumberFormat="1" applyFont="1" applyFill="1" applyBorder="1" applyAlignment="1">
      <alignment horizontal="center" vertical="center" wrapText="1"/>
      <protection/>
    </xf>
    <xf numFmtId="175" fontId="6" fillId="0" borderId="1" xfId="642" applyNumberFormat="1" applyFont="1" applyFill="1" applyBorder="1" applyAlignment="1">
      <alignment horizontal="center" vertical="center" wrapText="1"/>
    </xf>
    <xf numFmtId="0" fontId="7" fillId="0" borderId="1" xfId="981" applyFont="1" applyFill="1" applyBorder="1" applyAlignment="1">
      <alignment vertical="center" wrapText="1"/>
      <protection/>
    </xf>
    <xf numFmtId="43" fontId="7" fillId="0" borderId="0" xfId="981" applyNumberFormat="1" applyFont="1" applyFill="1" applyAlignment="1">
      <alignment vertical="center" wrapText="1"/>
      <protection/>
    </xf>
    <xf numFmtId="0" fontId="6" fillId="0" borderId="1" xfId="981" applyFont="1" applyFill="1" applyBorder="1" applyAlignment="1">
      <alignment horizontal="left" vertical="center" wrapText="1"/>
      <protection/>
    </xf>
    <xf numFmtId="175" fontId="7" fillId="0" borderId="1" xfId="642" applyNumberFormat="1" applyFont="1" applyFill="1" applyBorder="1" applyAlignment="1">
      <alignment horizontal="right" vertical="center" wrapText="1"/>
    </xf>
    <xf numFmtId="0" fontId="7" fillId="0" borderId="1" xfId="981" applyFont="1" applyFill="1" applyBorder="1" applyAlignment="1">
      <alignment vertical="center" wrapText="1"/>
      <protection/>
    </xf>
    <xf numFmtId="0" fontId="7" fillId="0" borderId="1" xfId="981" applyFont="1" applyFill="1" applyBorder="1" applyAlignment="1">
      <alignment horizontal="left" vertical="center"/>
      <protection/>
    </xf>
    <xf numFmtId="0" fontId="7" fillId="0" borderId="14" xfId="981" applyFont="1" applyFill="1" applyBorder="1" applyAlignment="1">
      <alignment horizontal="center" vertical="center" wrapText="1"/>
      <protection/>
    </xf>
    <xf numFmtId="3" fontId="7" fillId="0" borderId="14" xfId="981" applyNumberFormat="1" applyFont="1" applyFill="1" applyBorder="1" applyAlignment="1">
      <alignment horizontal="right" vertical="center" wrapText="1"/>
      <protection/>
    </xf>
    <xf numFmtId="171" fontId="7" fillId="0" borderId="14" xfId="981" applyNumberFormat="1" applyFont="1" applyFill="1" applyBorder="1" applyAlignment="1">
      <alignment horizontal="right" vertical="center" wrapText="1"/>
      <protection/>
    </xf>
    <xf numFmtId="176" fontId="7" fillId="0" borderId="14" xfId="642" applyNumberFormat="1" applyFont="1" applyFill="1" applyBorder="1" applyAlignment="1">
      <alignment horizontal="center" vertical="center" wrapText="1"/>
    </xf>
    <xf numFmtId="175" fontId="7" fillId="0" borderId="14" xfId="642" applyNumberFormat="1" applyFont="1" applyFill="1" applyBorder="1" applyAlignment="1">
      <alignment horizontal="right" vertical="center" wrapText="1"/>
    </xf>
    <xf numFmtId="0" fontId="7" fillId="0" borderId="14" xfId="981" applyFont="1" applyFill="1" applyBorder="1" applyAlignment="1">
      <alignment vertical="center" wrapText="1"/>
      <protection/>
    </xf>
    <xf numFmtId="0" fontId="7" fillId="0" borderId="2" xfId="981" applyFont="1" applyFill="1" applyBorder="1" applyAlignment="1">
      <alignment horizontal="center" vertical="center" wrapText="1"/>
      <protection/>
    </xf>
    <xf numFmtId="0" fontId="7" fillId="0" borderId="2" xfId="981" applyFont="1" applyFill="1" applyBorder="1" applyAlignment="1">
      <alignment horizontal="left" vertical="center" wrapText="1"/>
      <protection/>
    </xf>
    <xf numFmtId="3" fontId="7" fillId="0" borderId="2" xfId="981" applyNumberFormat="1" applyFont="1" applyFill="1" applyBorder="1" applyAlignment="1">
      <alignment horizontal="right" vertical="center" wrapText="1"/>
      <protection/>
    </xf>
    <xf numFmtId="171" fontId="7" fillId="0" borderId="2" xfId="981" applyNumberFormat="1" applyFont="1" applyFill="1" applyBorder="1" applyAlignment="1">
      <alignment horizontal="right" vertical="center" wrapText="1"/>
      <protection/>
    </xf>
    <xf numFmtId="176" fontId="7" fillId="0" borderId="2" xfId="642" applyNumberFormat="1" applyFont="1" applyFill="1" applyBorder="1" applyAlignment="1">
      <alignment horizontal="center" vertical="center" wrapText="1"/>
    </xf>
    <xf numFmtId="175" fontId="7" fillId="0" borderId="2" xfId="642" applyNumberFormat="1" applyFont="1" applyFill="1" applyBorder="1" applyAlignment="1">
      <alignment horizontal="right" vertical="center" wrapText="1"/>
    </xf>
    <xf numFmtId="0" fontId="7" fillId="0" borderId="39" xfId="981" applyFont="1" applyFill="1" applyBorder="1" applyAlignment="1">
      <alignment horizontal="center" vertical="center" wrapText="1"/>
      <protection/>
    </xf>
    <xf numFmtId="3" fontId="7" fillId="0" borderId="39" xfId="981" applyNumberFormat="1" applyFont="1" applyFill="1" applyBorder="1" applyAlignment="1">
      <alignment horizontal="right" vertical="center" wrapText="1"/>
      <protection/>
    </xf>
    <xf numFmtId="171" fontId="7" fillId="0" borderId="39" xfId="981" applyNumberFormat="1" applyFont="1" applyFill="1" applyBorder="1" applyAlignment="1">
      <alignment horizontal="right" vertical="center" wrapText="1"/>
      <protection/>
    </xf>
    <xf numFmtId="176" fontId="7" fillId="0" borderId="39" xfId="642" applyNumberFormat="1" applyFont="1" applyFill="1" applyBorder="1" applyAlignment="1">
      <alignment horizontal="center" vertical="center" wrapText="1"/>
    </xf>
    <xf numFmtId="175" fontId="7" fillId="0" borderId="39" xfId="642" applyNumberFormat="1" applyFont="1" applyFill="1" applyBorder="1" applyAlignment="1">
      <alignment horizontal="right" vertical="center" wrapText="1"/>
    </xf>
    <xf numFmtId="0" fontId="6" fillId="0" borderId="0" xfId="981" applyFont="1" applyFill="1" applyAlignment="1">
      <alignment vertical="center" wrapText="1"/>
      <protection/>
    </xf>
    <xf numFmtId="0" fontId="7" fillId="0" borderId="1" xfId="981" applyFont="1" applyFill="1" applyBorder="1" applyAlignment="1">
      <alignment horizontal="center" vertical="center" wrapText="1"/>
      <protection/>
    </xf>
    <xf numFmtId="175" fontId="6" fillId="0" borderId="1" xfId="642" applyNumberFormat="1" applyFont="1" applyFill="1" applyBorder="1" applyAlignment="1">
      <alignment horizontal="right" vertical="center" wrapText="1"/>
    </xf>
    <xf numFmtId="0" fontId="7" fillId="0" borderId="0" xfId="981" applyFont="1" applyFill="1" applyBorder="1" applyAlignment="1">
      <alignment horizontal="center" vertical="center" wrapText="1"/>
      <protection/>
    </xf>
    <xf numFmtId="3" fontId="7" fillId="0" borderId="0" xfId="981" applyNumberFormat="1" applyFont="1" applyFill="1" applyBorder="1" applyAlignment="1">
      <alignment horizontal="right" vertical="center" wrapText="1"/>
      <protection/>
    </xf>
    <xf numFmtId="172" fontId="7" fillId="0" borderId="0" xfId="686" applyNumberFormat="1" applyFont="1" applyFill="1" applyBorder="1" applyAlignment="1">
      <alignment horizontal="right" vertical="center" wrapText="1"/>
    </xf>
    <xf numFmtId="168" fontId="7" fillId="0" borderId="0" xfId="642" applyFont="1" applyFill="1" applyBorder="1" applyAlignment="1">
      <alignment horizontal="center" vertical="center" wrapText="1"/>
    </xf>
    <xf numFmtId="175" fontId="7" fillId="0" borderId="0" xfId="642" applyNumberFormat="1" applyFont="1" applyFill="1" applyBorder="1" applyAlignment="1">
      <alignment horizontal="right" vertical="center" wrapText="1"/>
    </xf>
    <xf numFmtId="0" fontId="7" fillId="0" borderId="0" xfId="981" applyFont="1" applyFill="1" applyBorder="1" applyAlignment="1">
      <alignment vertical="center" wrapText="1"/>
      <protection/>
    </xf>
    <xf numFmtId="0" fontId="6" fillId="0" borderId="0" xfId="981" applyFont="1" applyFill="1" applyAlignment="1">
      <alignment vertical="center"/>
      <protection/>
    </xf>
    <xf numFmtId="0" fontId="7" fillId="0" borderId="0" xfId="981" applyFont="1" applyFill="1" applyAlignment="1">
      <alignment horizontal="left" vertical="center"/>
      <protection/>
    </xf>
    <xf numFmtId="0" fontId="2" fillId="0" borderId="0" xfId="1048" applyFont="1" applyFill="1" applyAlignment="1">
      <alignment horizontal="center"/>
      <protection/>
    </xf>
    <xf numFmtId="172" fontId="2" fillId="0" borderId="0" xfId="731" applyNumberFormat="1" applyFont="1" applyFill="1" applyAlignment="1">
      <alignment horizontal="center"/>
    </xf>
    <xf numFmtId="172" fontId="7" fillId="0" borderId="0" xfId="1047" applyNumberFormat="1" applyFont="1" applyFill="1" applyAlignment="1">
      <alignment vertical="center"/>
      <protection/>
    </xf>
    <xf numFmtId="0" fontId="6" fillId="0" borderId="0" xfId="1047" applyFont="1" applyFill="1" applyAlignment="1">
      <alignment horizontal="right" vertical="center"/>
      <protection/>
    </xf>
    <xf numFmtId="0" fontId="7" fillId="0" borderId="0" xfId="1047" applyFont="1" applyFill="1" applyAlignment="1">
      <alignment horizontal="center" vertical="center"/>
      <protection/>
    </xf>
    <xf numFmtId="0" fontId="7" fillId="0" borderId="0" xfId="1047" applyFont="1" applyFill="1" applyAlignment="1">
      <alignment vertical="center"/>
      <protection/>
    </xf>
    <xf numFmtId="0" fontId="6" fillId="0" borderId="0" xfId="1047" applyFont="1" applyFill="1" applyAlignment="1">
      <alignment horizontal="center" vertical="center"/>
      <protection/>
    </xf>
    <xf numFmtId="0" fontId="6" fillId="0" borderId="0" xfId="1047" applyNumberFormat="1" applyFont="1" applyFill="1" applyAlignment="1">
      <alignment horizontal="center" vertical="center"/>
      <protection/>
    </xf>
    <xf numFmtId="0" fontId="17" fillId="0" borderId="0" xfId="1047" applyFont="1" applyFill="1" applyAlignment="1">
      <alignment horizontal="center" vertical="center"/>
      <protection/>
    </xf>
    <xf numFmtId="3" fontId="7" fillId="0" borderId="0" xfId="1047" applyNumberFormat="1" applyFont="1" applyFill="1" applyAlignment="1">
      <alignment vertical="center"/>
      <protection/>
    </xf>
    <xf numFmtId="0" fontId="6" fillId="0" borderId="40" xfId="1047" applyNumberFormat="1" applyFont="1" applyFill="1" applyBorder="1" applyAlignment="1">
      <alignment horizontal="center" vertical="center" wrapText="1"/>
      <protection/>
    </xf>
    <xf numFmtId="0" fontId="7" fillId="0" borderId="0" xfId="1047" applyFont="1" applyFill="1" applyBorder="1" applyAlignment="1">
      <alignment vertical="center"/>
      <protection/>
    </xf>
    <xf numFmtId="0" fontId="7" fillId="0" borderId="19" xfId="1047" applyFont="1" applyFill="1" applyBorder="1" applyAlignment="1">
      <alignment horizontal="center" vertical="center"/>
      <protection/>
    </xf>
    <xf numFmtId="172" fontId="6" fillId="0" borderId="19" xfId="725" applyNumberFormat="1" applyFont="1" applyFill="1" applyBorder="1" applyAlignment="1">
      <alignment horizontal="center" vertical="center" wrapText="1"/>
    </xf>
    <xf numFmtId="174" fontId="6" fillId="0" borderId="19" xfId="725" applyNumberFormat="1" applyFont="1" applyFill="1" applyBorder="1" applyAlignment="1">
      <alignment horizontal="center" vertical="center" wrapText="1"/>
    </xf>
    <xf numFmtId="0" fontId="6" fillId="0" borderId="19" xfId="1047" applyFont="1" applyFill="1" applyBorder="1" applyAlignment="1">
      <alignment vertical="center"/>
      <protection/>
    </xf>
    <xf numFmtId="0" fontId="7" fillId="0" borderId="2" xfId="1047" applyFont="1" applyFill="1" applyBorder="1" applyAlignment="1">
      <alignment horizontal="center" vertical="center"/>
      <protection/>
    </xf>
    <xf numFmtId="175" fontId="7" fillId="0" borderId="2" xfId="642" applyNumberFormat="1" applyFont="1" applyFill="1" applyBorder="1" applyAlignment="1">
      <alignment horizontal="center" vertical="center" wrapText="1"/>
    </xf>
    <xf numFmtId="0" fontId="7" fillId="0" borderId="2" xfId="981" applyFont="1" applyFill="1" applyBorder="1" applyAlignment="1">
      <alignment horizontal="center" vertical="center" wrapText="1"/>
      <protection/>
    </xf>
    <xf numFmtId="0" fontId="6" fillId="0" borderId="0" xfId="1047" applyFont="1" applyFill="1" applyBorder="1" applyAlignment="1">
      <alignment vertical="center"/>
      <protection/>
    </xf>
    <xf numFmtId="172" fontId="6" fillId="0" borderId="2" xfId="725" applyNumberFormat="1" applyFont="1" applyFill="1" applyBorder="1" applyAlignment="1">
      <alignment horizontal="center" vertical="center" wrapText="1"/>
    </xf>
    <xf numFmtId="175" fontId="6" fillId="0" borderId="2" xfId="642" applyNumberFormat="1" applyFont="1" applyFill="1" applyBorder="1" applyAlignment="1">
      <alignment horizontal="center" vertical="center" wrapText="1"/>
    </xf>
    <xf numFmtId="175" fontId="7" fillId="0" borderId="2" xfId="642" applyNumberFormat="1" applyFont="1" applyFill="1" applyBorder="1" applyAlignment="1">
      <alignment vertical="center"/>
    </xf>
    <xf numFmtId="172" fontId="6" fillId="0" borderId="14" xfId="642" applyNumberFormat="1" applyFont="1" applyFill="1" applyBorder="1" applyAlignment="1">
      <alignment horizontal="center" vertical="center" wrapText="1"/>
    </xf>
    <xf numFmtId="175" fontId="6" fillId="0" borderId="14" xfId="642" applyNumberFormat="1" applyFont="1" applyFill="1" applyBorder="1" applyAlignment="1">
      <alignment horizontal="center" vertical="center" wrapText="1"/>
    </xf>
    <xf numFmtId="0" fontId="6" fillId="0" borderId="0" xfId="1047" applyFont="1" applyFill="1" applyBorder="1" applyAlignment="1">
      <alignment vertical="center"/>
      <protection/>
    </xf>
    <xf numFmtId="0" fontId="7" fillId="0" borderId="41" xfId="1014" applyFont="1" applyFill="1" applyBorder="1" applyAlignment="1">
      <alignment horizontal="center" vertical="center"/>
      <protection/>
    </xf>
    <xf numFmtId="0" fontId="7" fillId="0" borderId="41" xfId="1047" applyFont="1" applyFill="1" applyBorder="1" applyAlignment="1">
      <alignment vertical="center"/>
      <protection/>
    </xf>
    <xf numFmtId="172" fontId="7" fillId="0" borderId="41" xfId="719" applyNumberFormat="1" applyFont="1" applyFill="1" applyBorder="1" applyAlignment="1">
      <alignment horizontal="center" vertical="center" wrapText="1"/>
    </xf>
    <xf numFmtId="175" fontId="7" fillId="0" borderId="41" xfId="642" applyNumberFormat="1" applyFont="1" applyFill="1" applyBorder="1" applyAlignment="1">
      <alignment vertical="center"/>
    </xf>
    <xf numFmtId="0" fontId="6" fillId="0" borderId="0" xfId="1014" applyNumberFormat="1" applyFont="1" applyFill="1" applyAlignment="1">
      <alignment/>
      <protection/>
    </xf>
    <xf numFmtId="0" fontId="7" fillId="0" borderId="0" xfId="1038" applyFont="1" applyFill="1">
      <alignment/>
      <protection/>
    </xf>
    <xf numFmtId="0" fontId="7" fillId="0" borderId="0" xfId="1038" applyFont="1" applyFill="1" applyAlignment="1">
      <alignment horizontal="center"/>
      <protection/>
    </xf>
    <xf numFmtId="0" fontId="7" fillId="0" borderId="42" xfId="1038" applyFont="1" applyFill="1" applyBorder="1" applyAlignment="1">
      <alignment/>
      <protection/>
    </xf>
    <xf numFmtId="0" fontId="7" fillId="0" borderId="42" xfId="1038" applyFont="1" applyFill="1" applyBorder="1" applyAlignment="1">
      <alignment horizontal="center"/>
      <protection/>
    </xf>
    <xf numFmtId="0" fontId="6" fillId="0" borderId="1" xfId="1038" applyFont="1" applyFill="1" applyBorder="1" applyAlignment="1">
      <alignment horizontal="center" vertical="center"/>
      <protection/>
    </xf>
    <xf numFmtId="0" fontId="6" fillId="0" borderId="1" xfId="1038" applyFont="1" applyFill="1" applyBorder="1" applyAlignment="1">
      <alignment horizontal="center"/>
      <protection/>
    </xf>
    <xf numFmtId="3" fontId="6" fillId="0" borderId="1" xfId="1038" applyNumberFormat="1" applyFont="1" applyFill="1" applyBorder="1">
      <alignment/>
      <protection/>
    </xf>
    <xf numFmtId="4" fontId="6" fillId="0" borderId="1" xfId="1038" applyNumberFormat="1" applyFont="1" applyFill="1" applyBorder="1">
      <alignment/>
      <protection/>
    </xf>
    <xf numFmtId="170" fontId="6" fillId="0" borderId="1" xfId="1038" applyNumberFormat="1" applyFont="1" applyFill="1" applyBorder="1">
      <alignment/>
      <protection/>
    </xf>
    <xf numFmtId="0" fontId="6" fillId="0" borderId="1" xfId="1038" applyFont="1" applyFill="1" applyBorder="1">
      <alignment/>
      <protection/>
    </xf>
    <xf numFmtId="0" fontId="6" fillId="0" borderId="0" xfId="1038" applyFont="1" applyFill="1">
      <alignment/>
      <protection/>
    </xf>
    <xf numFmtId="0" fontId="6" fillId="0" borderId="1" xfId="1038" applyFont="1" applyFill="1" applyBorder="1" applyAlignment="1">
      <alignment horizontal="left"/>
      <protection/>
    </xf>
    <xf numFmtId="168" fontId="6" fillId="0" borderId="1" xfId="642" applyFont="1" applyFill="1" applyBorder="1" applyAlignment="1">
      <alignment/>
    </xf>
    <xf numFmtId="175" fontId="6" fillId="0" borderId="1" xfId="642" applyNumberFormat="1" applyFont="1" applyFill="1" applyBorder="1" applyAlignment="1">
      <alignment/>
    </xf>
    <xf numFmtId="175" fontId="7" fillId="0" borderId="41" xfId="642" applyNumberFormat="1" applyFont="1" applyFill="1" applyBorder="1" applyAlignment="1">
      <alignment/>
    </xf>
    <xf numFmtId="0" fontId="7" fillId="0" borderId="14" xfId="1038" applyFont="1" applyFill="1" applyBorder="1" applyAlignment="1">
      <alignment horizontal="center"/>
      <protection/>
    </xf>
    <xf numFmtId="172" fontId="7" fillId="0" borderId="14" xfId="1038" applyNumberFormat="1" applyFont="1" applyFill="1" applyBorder="1">
      <alignment/>
      <protection/>
    </xf>
    <xf numFmtId="43" fontId="7" fillId="0" borderId="14" xfId="1038" applyNumberFormat="1" applyFont="1" applyFill="1" applyBorder="1">
      <alignment/>
      <protection/>
    </xf>
    <xf numFmtId="43" fontId="7" fillId="0" borderId="14" xfId="642" applyNumberFormat="1" applyFont="1" applyFill="1" applyBorder="1" applyAlignment="1">
      <alignment/>
    </xf>
    <xf numFmtId="175" fontId="7" fillId="0" borderId="14" xfId="642" applyNumberFormat="1" applyFont="1" applyFill="1" applyBorder="1" applyAlignment="1">
      <alignment/>
    </xf>
    <xf numFmtId="0" fontId="7" fillId="0" borderId="2" xfId="1038" applyFont="1" applyFill="1" applyBorder="1" applyAlignment="1">
      <alignment horizontal="center"/>
      <protection/>
    </xf>
    <xf numFmtId="0" fontId="7" fillId="0" borderId="2" xfId="0" applyFont="1" applyFill="1" applyBorder="1" applyAlignment="1">
      <alignment horizontal="justify" vertical="center" wrapText="1"/>
    </xf>
    <xf numFmtId="172" fontId="7" fillId="0" borderId="2" xfId="642" applyNumberFormat="1" applyFont="1" applyFill="1" applyBorder="1" applyAlignment="1">
      <alignment horizontal="center" wrapText="1"/>
    </xf>
    <xf numFmtId="43" fontId="7" fillId="0" borderId="2" xfId="1038" applyNumberFormat="1" applyFont="1" applyFill="1" applyBorder="1">
      <alignment/>
      <protection/>
    </xf>
    <xf numFmtId="43" fontId="7" fillId="0" borderId="2" xfId="642" applyNumberFormat="1" applyFont="1" applyFill="1" applyBorder="1" applyAlignment="1">
      <alignment/>
    </xf>
    <xf numFmtId="175" fontId="7" fillId="0" borderId="2" xfId="642" applyNumberFormat="1" applyFont="1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6" fillId="0" borderId="2" xfId="1038" applyFont="1" applyFill="1" applyBorder="1">
      <alignment/>
      <protection/>
    </xf>
    <xf numFmtId="0" fontId="6" fillId="0" borderId="2" xfId="1038" applyFont="1" applyFill="1" applyBorder="1" applyAlignment="1">
      <alignment vertical="center"/>
      <protection/>
    </xf>
    <xf numFmtId="3" fontId="6" fillId="0" borderId="2" xfId="1038" applyNumberFormat="1" applyFont="1" applyFill="1" applyBorder="1" applyAlignment="1">
      <alignment vertical="center"/>
      <protection/>
    </xf>
    <xf numFmtId="3" fontId="7" fillId="0" borderId="2" xfId="1014" applyNumberFormat="1" applyFont="1" applyFill="1" applyBorder="1" applyAlignment="1">
      <alignment horizontal="right" vertical="center" wrapText="1"/>
      <protection/>
    </xf>
    <xf numFmtId="0" fontId="7" fillId="0" borderId="39" xfId="1038" applyFont="1" applyFill="1" applyBorder="1" applyAlignment="1">
      <alignment horizontal="center"/>
      <protection/>
    </xf>
    <xf numFmtId="175" fontId="7" fillId="0" borderId="39" xfId="642" applyNumberFormat="1" applyFont="1" applyFill="1" applyBorder="1" applyAlignment="1">
      <alignment vertical="center"/>
    </xf>
    <xf numFmtId="172" fontId="6" fillId="0" borderId="1" xfId="642" applyNumberFormat="1" applyFont="1" applyFill="1" applyBorder="1" applyAlignment="1">
      <alignment horizontal="center" vertical="center" wrapText="1"/>
    </xf>
    <xf numFmtId="3" fontId="6" fillId="0" borderId="1" xfId="1014" applyNumberFormat="1" applyFont="1" applyFill="1" applyBorder="1" applyAlignment="1">
      <alignment horizontal="left" vertical="center" wrapText="1"/>
      <protection/>
    </xf>
    <xf numFmtId="3" fontId="20" fillId="0" borderId="1" xfId="1014" applyNumberFormat="1" applyFont="1" applyFill="1" applyBorder="1" applyAlignment="1">
      <alignment horizontal="right" vertical="center" wrapText="1"/>
      <protection/>
    </xf>
    <xf numFmtId="3" fontId="6" fillId="0" borderId="1" xfId="1014" applyNumberFormat="1" applyFont="1" applyFill="1" applyBorder="1" applyAlignment="1">
      <alignment horizontal="right" vertical="center" wrapText="1"/>
      <protection/>
    </xf>
    <xf numFmtId="4" fontId="6" fillId="0" borderId="1" xfId="1014" applyNumberFormat="1" applyFont="1" applyFill="1" applyBorder="1" applyAlignment="1">
      <alignment horizontal="right" vertical="center" wrapText="1"/>
      <protection/>
    </xf>
    <xf numFmtId="175" fontId="6" fillId="0" borderId="1" xfId="1014" applyNumberFormat="1" applyFont="1" applyFill="1" applyBorder="1" applyAlignment="1">
      <alignment horizontal="right" vertical="center" wrapText="1"/>
      <protection/>
    </xf>
    <xf numFmtId="175" fontId="7" fillId="0" borderId="1" xfId="642" applyNumberFormat="1" applyFont="1" applyFill="1" applyBorder="1" applyAlignment="1">
      <alignment vertical="center"/>
    </xf>
    <xf numFmtId="179" fontId="6" fillId="0" borderId="1" xfId="1038" applyNumberFormat="1" applyFont="1" applyFill="1" applyBorder="1" applyAlignment="1">
      <alignment horizontal="center" vertical="center"/>
      <protection/>
    </xf>
    <xf numFmtId="171" fontId="6" fillId="0" borderId="1" xfId="1014" applyNumberFormat="1" applyFont="1" applyFill="1" applyBorder="1" applyAlignment="1">
      <alignment vertical="center"/>
      <protection/>
    </xf>
    <xf numFmtId="175" fontId="7" fillId="0" borderId="14" xfId="642" applyNumberFormat="1" applyFont="1" applyFill="1" applyBorder="1" applyAlignment="1">
      <alignment vertical="center"/>
    </xf>
    <xf numFmtId="43" fontId="7" fillId="0" borderId="2" xfId="642" applyNumberFormat="1" applyFont="1" applyFill="1" applyBorder="1" applyAlignment="1">
      <alignment horizontal="center" wrapText="1"/>
    </xf>
    <xf numFmtId="43" fontId="6" fillId="0" borderId="2" xfId="642" applyNumberFormat="1" applyFont="1" applyFill="1" applyBorder="1" applyAlignment="1">
      <alignment/>
    </xf>
    <xf numFmtId="0" fontId="7" fillId="0" borderId="2" xfId="1014" applyFont="1" applyFill="1" applyBorder="1" applyAlignment="1">
      <alignment horizontal="justify" vertical="center" wrapText="1"/>
      <protection/>
    </xf>
    <xf numFmtId="43" fontId="6" fillId="0" borderId="1" xfId="1038" applyNumberFormat="1" applyFont="1" applyFill="1" applyBorder="1">
      <alignment/>
      <protection/>
    </xf>
    <xf numFmtId="174" fontId="6" fillId="0" borderId="1" xfId="1038" applyNumberFormat="1" applyFont="1" applyFill="1" applyBorder="1">
      <alignment/>
      <protection/>
    </xf>
    <xf numFmtId="175" fontId="7" fillId="0" borderId="14" xfId="642" applyNumberFormat="1" applyFont="1" applyFill="1" applyBorder="1" applyAlignment="1">
      <alignment/>
    </xf>
    <xf numFmtId="179" fontId="7" fillId="0" borderId="14" xfId="1038" applyNumberFormat="1" applyFont="1" applyFill="1" applyBorder="1" applyAlignment="1">
      <alignment horizontal="center"/>
      <protection/>
    </xf>
    <xf numFmtId="0" fontId="7" fillId="0" borderId="0" xfId="1038" applyFont="1" applyFill="1" applyAlignment="1">
      <alignment/>
      <protection/>
    </xf>
    <xf numFmtId="175" fontId="7" fillId="0" borderId="2" xfId="642" applyNumberFormat="1" applyFont="1" applyFill="1" applyBorder="1" applyAlignment="1">
      <alignment/>
    </xf>
    <xf numFmtId="179" fontId="7" fillId="0" borderId="2" xfId="1038" applyNumberFormat="1" applyFont="1" applyFill="1" applyBorder="1" applyAlignment="1">
      <alignment horizontal="center"/>
      <protection/>
    </xf>
    <xf numFmtId="175" fontId="7" fillId="0" borderId="39" xfId="642" applyNumberFormat="1" applyFont="1" applyFill="1" applyBorder="1" applyAlignment="1">
      <alignment/>
    </xf>
    <xf numFmtId="179" fontId="7" fillId="0" borderId="39" xfId="1038" applyNumberFormat="1" applyFont="1" applyFill="1" applyBorder="1" applyAlignment="1">
      <alignment horizontal="center"/>
      <protection/>
    </xf>
    <xf numFmtId="0" fontId="7" fillId="0" borderId="40" xfId="1038" applyFont="1" applyFill="1" applyBorder="1" applyAlignment="1">
      <alignment horizontal="center" vertical="center"/>
      <protection/>
    </xf>
    <xf numFmtId="172" fontId="7" fillId="0" borderId="40" xfId="642" applyNumberFormat="1" applyFont="1" applyFill="1" applyBorder="1" applyAlignment="1">
      <alignment horizontal="center" vertical="center" wrapText="1"/>
    </xf>
    <xf numFmtId="43" fontId="7" fillId="0" borderId="40" xfId="642" applyNumberFormat="1" applyFont="1" applyFill="1" applyBorder="1" applyAlignment="1">
      <alignment vertical="center"/>
    </xf>
    <xf numFmtId="43" fontId="6" fillId="0" borderId="40" xfId="642" applyNumberFormat="1" applyFont="1" applyFill="1" applyBorder="1" applyAlignment="1">
      <alignment vertical="center"/>
    </xf>
    <xf numFmtId="174" fontId="7" fillId="0" borderId="40" xfId="642" applyNumberFormat="1" applyFont="1" applyFill="1" applyBorder="1" applyAlignment="1">
      <alignment vertical="center"/>
    </xf>
    <xf numFmtId="175" fontId="7" fillId="0" borderId="40" xfId="642" applyNumberFormat="1" applyFont="1" applyFill="1" applyBorder="1" applyAlignment="1">
      <alignment vertical="center"/>
    </xf>
    <xf numFmtId="0" fontId="7" fillId="0" borderId="40" xfId="1038" applyFont="1" applyBorder="1" applyAlignment="1">
      <alignment horizontal="center" vertical="center"/>
      <protection/>
    </xf>
    <xf numFmtId="0" fontId="7" fillId="0" borderId="40" xfId="981" applyFont="1" applyFill="1" applyBorder="1" applyAlignment="1">
      <alignment horizontal="center" vertical="center" wrapText="1"/>
      <protection/>
    </xf>
    <xf numFmtId="0" fontId="7" fillId="0" borderId="0" xfId="1038" applyFont="1" applyFill="1" applyAlignment="1">
      <alignment horizontal="center" vertical="center"/>
      <protection/>
    </xf>
    <xf numFmtId="0" fontId="2" fillId="0" borderId="0" xfId="1047" applyNumberFormat="1" applyFont="1" applyFill="1" applyAlignment="1">
      <alignment vertical="center"/>
      <protection/>
    </xf>
    <xf numFmtId="0" fontId="1" fillId="0" borderId="0" xfId="1006" applyFont="1" applyFill="1">
      <alignment/>
      <protection/>
    </xf>
    <xf numFmtId="0" fontId="1" fillId="0" borderId="0" xfId="1006" applyFont="1" applyFill="1" applyAlignment="1">
      <alignment horizontal="right"/>
      <protection/>
    </xf>
    <xf numFmtId="0" fontId="2" fillId="0" borderId="0" xfId="1006" applyFont="1" applyFill="1" applyAlignment="1">
      <alignment horizontal="right"/>
      <protection/>
    </xf>
    <xf numFmtId="9" fontId="1" fillId="0" borderId="0" xfId="1089" applyFont="1" applyFill="1" applyAlignment="1">
      <alignment/>
    </xf>
    <xf numFmtId="0" fontId="2" fillId="0" borderId="0" xfId="1006" applyFont="1" applyFill="1">
      <alignment/>
      <protection/>
    </xf>
    <xf numFmtId="172" fontId="1" fillId="0" borderId="0" xfId="657" applyNumberFormat="1" applyFont="1" applyFill="1" applyAlignment="1">
      <alignment/>
    </xf>
    <xf numFmtId="0" fontId="2" fillId="0" borderId="0" xfId="1038" applyFont="1" applyFill="1" applyAlignment="1">
      <alignment/>
      <protection/>
    </xf>
    <xf numFmtId="0" fontId="4" fillId="0" borderId="0" xfId="1006" applyFont="1" applyFill="1">
      <alignment/>
      <protection/>
    </xf>
    <xf numFmtId="0" fontId="21" fillId="0" borderId="0" xfId="1006" applyFont="1" applyFill="1">
      <alignment/>
      <protection/>
    </xf>
    <xf numFmtId="172" fontId="4" fillId="0" borderId="0" xfId="1006" applyNumberFormat="1" applyFont="1" applyFill="1">
      <alignment/>
      <protection/>
    </xf>
    <xf numFmtId="172" fontId="4" fillId="0" borderId="0" xfId="657" applyNumberFormat="1" applyFont="1" applyFill="1" applyAlignment="1">
      <alignment/>
    </xf>
    <xf numFmtId="9" fontId="4" fillId="0" borderId="0" xfId="1089" applyFont="1" applyFill="1" applyAlignment="1">
      <alignment/>
    </xf>
    <xf numFmtId="0" fontId="4" fillId="0" borderId="0" xfId="1006" applyFont="1" applyFill="1" applyAlignment="1">
      <alignment horizontal="right"/>
      <protection/>
    </xf>
    <xf numFmtId="0" fontId="6" fillId="0" borderId="1" xfId="1026" applyFont="1" applyFill="1" applyBorder="1" applyAlignment="1">
      <alignment horizontal="center" vertical="center" wrapText="1"/>
      <protection/>
    </xf>
    <xf numFmtId="0" fontId="6" fillId="0" borderId="0" xfId="1006" applyFont="1" applyFill="1" applyAlignment="1">
      <alignment wrapText="1"/>
      <protection/>
    </xf>
    <xf numFmtId="0" fontId="6" fillId="0" borderId="0" xfId="1006" applyFont="1" applyFill="1">
      <alignment/>
      <protection/>
    </xf>
    <xf numFmtId="9" fontId="6" fillId="0" borderId="0" xfId="1089" applyFont="1" applyFill="1" applyAlignment="1">
      <alignment/>
    </xf>
    <xf numFmtId="0" fontId="7" fillId="0" borderId="1" xfId="1006" applyFont="1" applyFill="1" applyBorder="1" applyAlignment="1">
      <alignment horizontal="center" vertical="top" wrapText="1"/>
      <protection/>
    </xf>
    <xf numFmtId="0" fontId="6" fillId="0" borderId="1" xfId="1006" applyFont="1" applyFill="1" applyBorder="1" applyAlignment="1">
      <alignment horizontal="center" vertical="top" wrapText="1"/>
      <protection/>
    </xf>
    <xf numFmtId="175" fontId="6" fillId="0" borderId="1" xfId="642" applyNumberFormat="1" applyFont="1" applyFill="1" applyBorder="1" applyAlignment="1">
      <alignment horizontal="center" vertical="top" wrapText="1"/>
    </xf>
    <xf numFmtId="172" fontId="6" fillId="0" borderId="1" xfId="1006" applyNumberFormat="1" applyFont="1" applyFill="1" applyBorder="1" applyAlignment="1">
      <alignment horizontal="center" vertical="top" wrapText="1"/>
      <protection/>
    </xf>
    <xf numFmtId="172" fontId="7" fillId="0" borderId="1" xfId="657" applyNumberFormat="1" applyFont="1" applyFill="1" applyBorder="1" applyAlignment="1">
      <alignment/>
    </xf>
    <xf numFmtId="9" fontId="7" fillId="0" borderId="0" xfId="1089" applyFont="1" applyFill="1" applyAlignment="1">
      <alignment/>
    </xf>
    <xf numFmtId="0" fontId="7" fillId="0" borderId="0" xfId="1006" applyFont="1" applyFill="1">
      <alignment/>
      <protection/>
    </xf>
    <xf numFmtId="0" fontId="22" fillId="0" borderId="2" xfId="1006" applyFont="1" applyFill="1" applyBorder="1" applyAlignment="1">
      <alignment horizontal="center" vertical="top" wrapText="1"/>
      <protection/>
    </xf>
    <xf numFmtId="0" fontId="7" fillId="0" borderId="2" xfId="1038" applyFont="1" applyFill="1" applyBorder="1" applyAlignment="1">
      <alignment horizontal="left"/>
      <protection/>
    </xf>
    <xf numFmtId="175" fontId="2" fillId="0" borderId="2" xfId="642" applyNumberFormat="1" applyFont="1" applyFill="1" applyBorder="1" applyAlignment="1">
      <alignment horizontal="center" vertical="top" wrapText="1"/>
    </xf>
    <xf numFmtId="172" fontId="2" fillId="0" borderId="2" xfId="657" applyNumberFormat="1" applyFont="1" applyFill="1" applyBorder="1" applyAlignment="1">
      <alignment horizontal="center" vertical="top" wrapText="1"/>
    </xf>
    <xf numFmtId="174" fontId="2" fillId="0" borderId="2" xfId="657" applyNumberFormat="1" applyFont="1" applyFill="1" applyBorder="1" applyAlignment="1">
      <alignment horizontal="center" vertical="top" wrapText="1"/>
    </xf>
    <xf numFmtId="172" fontId="2" fillId="0" borderId="2" xfId="657" applyNumberFormat="1" applyFont="1" applyFill="1" applyBorder="1" applyAlignment="1">
      <alignment/>
    </xf>
    <xf numFmtId="9" fontId="2" fillId="0" borderId="0" xfId="1089" applyFont="1" applyFill="1" applyAlignment="1">
      <alignment/>
    </xf>
    <xf numFmtId="0" fontId="22" fillId="0" borderId="2" xfId="1049" applyFont="1" applyFill="1" applyBorder="1" applyAlignment="1">
      <alignment horizontal="center"/>
      <protection/>
    </xf>
    <xf numFmtId="175" fontId="12" fillId="0" borderId="2" xfId="642" applyNumberFormat="1" applyFont="1" applyFill="1" applyBorder="1" applyAlignment="1">
      <alignment horizontal="center" vertical="center" wrapText="1"/>
    </xf>
    <xf numFmtId="172" fontId="22" fillId="0" borderId="2" xfId="1006" applyNumberFormat="1" applyFont="1" applyFill="1" applyBorder="1" applyAlignment="1">
      <alignment horizontal="right" vertical="top" wrapText="1"/>
      <protection/>
    </xf>
    <xf numFmtId="174" fontId="22" fillId="0" borderId="2" xfId="1006" applyNumberFormat="1" applyFont="1" applyFill="1" applyBorder="1" applyAlignment="1">
      <alignment horizontal="right" vertical="top" wrapText="1"/>
      <protection/>
    </xf>
    <xf numFmtId="172" fontId="22" fillId="0" borderId="2" xfId="1006" applyNumberFormat="1" applyFont="1" applyFill="1" applyBorder="1" applyAlignment="1">
      <alignment horizontal="center" vertical="top" wrapText="1"/>
      <protection/>
    </xf>
    <xf numFmtId="174" fontId="22" fillId="0" borderId="2" xfId="1006" applyNumberFormat="1" applyFont="1" applyFill="1" applyBorder="1" applyAlignment="1">
      <alignment horizontal="center" vertical="top" wrapText="1"/>
      <protection/>
    </xf>
    <xf numFmtId="178" fontId="22" fillId="0" borderId="2" xfId="732" applyNumberFormat="1" applyFont="1" applyFill="1" applyBorder="1" applyAlignment="1">
      <alignment/>
    </xf>
    <xf numFmtId="172" fontId="22" fillId="0" borderId="2" xfId="657" applyNumberFormat="1" applyFont="1" applyFill="1" applyBorder="1" applyAlignment="1">
      <alignment horizontal="right" vertical="top" wrapText="1"/>
    </xf>
    <xf numFmtId="174" fontId="22" fillId="0" borderId="2" xfId="657" applyNumberFormat="1" applyFont="1" applyFill="1" applyBorder="1" applyAlignment="1">
      <alignment horizontal="right" vertical="top" wrapText="1"/>
    </xf>
    <xf numFmtId="172" fontId="22" fillId="0" borderId="2" xfId="657" applyNumberFormat="1" applyFont="1" applyFill="1" applyBorder="1" applyAlignment="1">
      <alignment horizontal="center" vertical="top" wrapText="1"/>
    </xf>
    <xf numFmtId="174" fontId="22" fillId="0" borderId="2" xfId="657" applyNumberFormat="1" applyFont="1" applyFill="1" applyBorder="1" applyAlignment="1">
      <alignment horizontal="center" vertical="top" wrapText="1"/>
    </xf>
    <xf numFmtId="172" fontId="22" fillId="0" borderId="2" xfId="657" applyNumberFormat="1" applyFont="1" applyFill="1" applyBorder="1" applyAlignment="1">
      <alignment horizontal="right" vertical="center" wrapText="1"/>
    </xf>
    <xf numFmtId="174" fontId="22" fillId="0" borderId="2" xfId="657" applyNumberFormat="1" applyFont="1" applyFill="1" applyBorder="1" applyAlignment="1">
      <alignment horizontal="right" vertical="center" wrapText="1"/>
    </xf>
    <xf numFmtId="172" fontId="22" fillId="0" borderId="2" xfId="657" applyNumberFormat="1" applyFont="1" applyFill="1" applyBorder="1" applyAlignment="1">
      <alignment horizontal="center" vertical="center" wrapText="1"/>
    </xf>
    <xf numFmtId="174" fontId="22" fillId="0" borderId="2" xfId="657" applyNumberFormat="1" applyFont="1" applyFill="1" applyBorder="1" applyAlignment="1">
      <alignment horizontal="center" vertical="center" wrapText="1"/>
    </xf>
    <xf numFmtId="172" fontId="1" fillId="0" borderId="2" xfId="657" applyNumberFormat="1" applyFont="1" applyFill="1" applyBorder="1" applyAlignment="1">
      <alignment/>
    </xf>
    <xf numFmtId="172" fontId="22" fillId="0" borderId="2" xfId="657" applyNumberFormat="1" applyFont="1" applyFill="1" applyBorder="1" applyAlignment="1">
      <alignment/>
    </xf>
    <xf numFmtId="174" fontId="22" fillId="0" borderId="2" xfId="657" applyNumberFormat="1" applyFont="1" applyFill="1" applyBorder="1" applyAlignment="1">
      <alignment horizontal="right" vertical="center"/>
    </xf>
    <xf numFmtId="172" fontId="1" fillId="0" borderId="0" xfId="1006" applyNumberFormat="1" applyFont="1" applyFill="1">
      <alignment/>
      <protection/>
    </xf>
    <xf numFmtId="178" fontId="22" fillId="0" borderId="2" xfId="732" applyNumberFormat="1" applyFont="1" applyFill="1" applyBorder="1" applyAlignment="1">
      <alignment horizontal="left"/>
    </xf>
    <xf numFmtId="0" fontId="22" fillId="0" borderId="2" xfId="1006" applyFont="1" applyFill="1" applyBorder="1" applyAlignment="1">
      <alignment horizontal="right"/>
      <protection/>
    </xf>
    <xf numFmtId="174" fontId="22" fillId="0" borderId="2" xfId="1006" applyNumberFormat="1" applyFont="1" applyFill="1" applyBorder="1" applyAlignment="1">
      <alignment horizontal="right"/>
      <protection/>
    </xf>
    <xf numFmtId="0" fontId="22" fillId="0" borderId="2" xfId="1006" applyFont="1" applyFill="1" applyBorder="1">
      <alignment/>
      <protection/>
    </xf>
    <xf numFmtId="174" fontId="22" fillId="0" borderId="2" xfId="1006" applyNumberFormat="1" applyFont="1" applyFill="1" applyBorder="1">
      <alignment/>
      <protection/>
    </xf>
    <xf numFmtId="0" fontId="22" fillId="0" borderId="2" xfId="1049" applyFont="1" applyFill="1" applyBorder="1" applyAlignment="1">
      <alignment horizontal="left"/>
      <protection/>
    </xf>
    <xf numFmtId="0" fontId="22" fillId="0" borderId="2" xfId="1049" applyFont="1" applyFill="1" applyBorder="1" applyAlignment="1">
      <alignment horizontal="right" vertical="center"/>
      <protection/>
    </xf>
    <xf numFmtId="174" fontId="22" fillId="0" borderId="2" xfId="1049" applyNumberFormat="1" applyFont="1" applyFill="1" applyBorder="1" applyAlignment="1">
      <alignment horizontal="right" vertical="center"/>
      <protection/>
    </xf>
    <xf numFmtId="0" fontId="22" fillId="0" borderId="2" xfId="1049" applyFont="1" applyFill="1" applyBorder="1" applyAlignment="1">
      <alignment vertical="center"/>
      <protection/>
    </xf>
    <xf numFmtId="174" fontId="22" fillId="0" borderId="2" xfId="1049" applyNumberFormat="1" applyFont="1" applyFill="1" applyBorder="1" applyAlignment="1">
      <alignment vertical="center"/>
      <protection/>
    </xf>
    <xf numFmtId="172" fontId="1" fillId="0" borderId="2" xfId="657" applyNumberFormat="1" applyFont="1" applyFill="1" applyBorder="1" applyAlignment="1">
      <alignment wrapText="1"/>
    </xf>
    <xf numFmtId="0" fontId="2" fillId="0" borderId="2" xfId="1006" applyFont="1" applyFill="1" applyBorder="1" applyAlignment="1">
      <alignment horizontal="center"/>
      <protection/>
    </xf>
    <xf numFmtId="0" fontId="2" fillId="0" borderId="2" xfId="1006" applyFont="1" applyFill="1" applyBorder="1">
      <alignment/>
      <protection/>
    </xf>
    <xf numFmtId="175" fontId="2" fillId="0" borderId="2" xfId="642" applyNumberFormat="1" applyFont="1" applyFill="1" applyBorder="1" applyAlignment="1">
      <alignment/>
    </xf>
    <xf numFmtId="174" fontId="2" fillId="0" borderId="2" xfId="1006" applyNumberFormat="1" applyFont="1" applyFill="1" applyBorder="1">
      <alignment/>
      <protection/>
    </xf>
    <xf numFmtId="0" fontId="1" fillId="0" borderId="2" xfId="1006" applyFont="1" applyFill="1" applyBorder="1" applyAlignment="1">
      <alignment horizontal="center"/>
      <protection/>
    </xf>
    <xf numFmtId="3" fontId="1" fillId="0" borderId="2" xfId="1014" applyNumberFormat="1" applyFont="1" applyFill="1" applyBorder="1" applyAlignment="1">
      <alignment horizontal="left" vertical="center"/>
      <protection/>
    </xf>
    <xf numFmtId="0" fontId="1" fillId="0" borderId="2" xfId="1006" applyFont="1" applyFill="1" applyBorder="1">
      <alignment/>
      <protection/>
    </xf>
    <xf numFmtId="174" fontId="1" fillId="0" borderId="2" xfId="1006" applyNumberFormat="1" applyFont="1" applyFill="1" applyBorder="1">
      <alignment/>
      <protection/>
    </xf>
    <xf numFmtId="174" fontId="22" fillId="0" borderId="2" xfId="1014" applyNumberFormat="1" applyFont="1" applyFill="1" applyBorder="1" applyAlignment="1">
      <alignment horizontal="right" vertical="center"/>
      <protection/>
    </xf>
    <xf numFmtId="0" fontId="1" fillId="0" borderId="41" xfId="1006" applyFont="1" applyFill="1" applyBorder="1" applyAlignment="1">
      <alignment horizontal="center"/>
      <protection/>
    </xf>
    <xf numFmtId="3" fontId="1" fillId="0" borderId="41" xfId="1014" applyNumberFormat="1" applyFont="1" applyFill="1" applyBorder="1" applyAlignment="1">
      <alignment horizontal="left" vertical="center"/>
      <protection/>
    </xf>
    <xf numFmtId="175" fontId="12" fillId="0" borderId="41" xfId="642" applyNumberFormat="1" applyFont="1" applyFill="1" applyBorder="1" applyAlignment="1">
      <alignment horizontal="center" vertical="center" wrapText="1"/>
    </xf>
    <xf numFmtId="0" fontId="1" fillId="0" borderId="41" xfId="1006" applyFont="1" applyFill="1" applyBorder="1">
      <alignment/>
      <protection/>
    </xf>
    <xf numFmtId="174" fontId="1" fillId="0" borderId="41" xfId="1006" applyNumberFormat="1" applyFont="1" applyFill="1" applyBorder="1">
      <alignment/>
      <protection/>
    </xf>
    <xf numFmtId="174" fontId="22" fillId="0" borderId="41" xfId="1014" applyNumberFormat="1" applyFont="1" applyFill="1" applyBorder="1" applyAlignment="1">
      <alignment horizontal="right" vertical="center"/>
      <protection/>
    </xf>
    <xf numFmtId="172" fontId="1" fillId="0" borderId="41" xfId="657" applyNumberFormat="1" applyFont="1" applyFill="1" applyBorder="1" applyAlignment="1">
      <alignment/>
    </xf>
    <xf numFmtId="0" fontId="10" fillId="0" borderId="0" xfId="1014" applyNumberFormat="1" applyFont="1" applyFill="1" applyAlignment="1">
      <alignment/>
      <protection/>
    </xf>
    <xf numFmtId="0" fontId="1" fillId="0" borderId="0" xfId="1006" applyFont="1" applyFill="1" applyAlignment="1">
      <alignment horizontal="left"/>
      <protection/>
    </xf>
    <xf numFmtId="0" fontId="3" fillId="0" borderId="1" xfId="1026" applyFont="1" applyFill="1" applyBorder="1" applyAlignment="1">
      <alignment horizontal="center" vertical="center" wrapText="1"/>
      <protection/>
    </xf>
    <xf numFmtId="0" fontId="3" fillId="0" borderId="0" xfId="1006" applyFont="1" applyFill="1" applyAlignment="1">
      <alignment wrapText="1"/>
      <protection/>
    </xf>
    <xf numFmtId="0" fontId="3" fillId="0" borderId="0" xfId="1006" applyFont="1" applyFill="1">
      <alignment/>
      <protection/>
    </xf>
    <xf numFmtId="172" fontId="3" fillId="0" borderId="0" xfId="657" applyNumberFormat="1" applyFont="1" applyFill="1" applyAlignment="1">
      <alignment/>
    </xf>
    <xf numFmtId="9" fontId="3" fillId="0" borderId="0" xfId="1089" applyFont="1" applyFill="1" applyAlignment="1">
      <alignment/>
    </xf>
    <xf numFmtId="0" fontId="7" fillId="0" borderId="40" xfId="1006" applyFont="1" applyFill="1" applyBorder="1" applyAlignment="1">
      <alignment horizontal="center" vertical="top" wrapText="1"/>
      <protection/>
    </xf>
    <xf numFmtId="0" fontId="6" fillId="0" borderId="40" xfId="1006" applyFont="1" applyFill="1" applyBorder="1" applyAlignment="1">
      <alignment horizontal="center" vertical="top" wrapText="1"/>
      <protection/>
    </xf>
    <xf numFmtId="175" fontId="6" fillId="0" borderId="40" xfId="642" applyNumberFormat="1" applyFont="1" applyFill="1" applyBorder="1" applyAlignment="1">
      <alignment horizontal="center" vertical="top" wrapText="1"/>
    </xf>
    <xf numFmtId="178" fontId="6" fillId="0" borderId="40" xfId="642" applyNumberFormat="1" applyFont="1" applyFill="1" applyBorder="1" applyAlignment="1">
      <alignment horizontal="center" vertical="top" wrapText="1"/>
    </xf>
    <xf numFmtId="172" fontId="7" fillId="0" borderId="0" xfId="657" applyNumberFormat="1" applyFont="1" applyFill="1" applyAlignment="1">
      <alignment/>
    </xf>
    <xf numFmtId="172" fontId="6" fillId="0" borderId="0" xfId="657" applyNumberFormat="1" applyFont="1" applyFill="1" applyAlignment="1">
      <alignment/>
    </xf>
    <xf numFmtId="0" fontId="4" fillId="0" borderId="0" xfId="1006" applyFont="1" applyFill="1" applyBorder="1">
      <alignment/>
      <protection/>
    </xf>
    <xf numFmtId="0" fontId="6" fillId="0" borderId="0" xfId="1006" applyFont="1" applyFill="1" applyAlignment="1">
      <alignment horizontal="center"/>
      <protection/>
    </xf>
    <xf numFmtId="0" fontId="7" fillId="0" borderId="2" xfId="0" applyFont="1" applyFill="1" applyBorder="1" applyAlignment="1">
      <alignment/>
    </xf>
    <xf numFmtId="172" fontId="7" fillId="0" borderId="41" xfId="642" applyNumberFormat="1" applyFont="1" applyFill="1" applyBorder="1" applyAlignment="1">
      <alignment horizontal="center" wrapText="1"/>
    </xf>
    <xf numFmtId="174" fontId="7" fillId="0" borderId="41" xfId="642" applyNumberFormat="1" applyFont="1" applyFill="1" applyBorder="1" applyAlignment="1">
      <alignment/>
    </xf>
    <xf numFmtId="0" fontId="7" fillId="0" borderId="14" xfId="1014" applyFont="1" applyFill="1" applyBorder="1" applyAlignment="1">
      <alignment horizontal="center" vertical="center"/>
      <protection/>
    </xf>
    <xf numFmtId="0" fontId="17" fillId="0" borderId="1" xfId="1038" applyFont="1" applyFill="1" applyBorder="1" applyAlignment="1">
      <alignment horizontal="center" vertical="center"/>
      <protection/>
    </xf>
    <xf numFmtId="172" fontId="7" fillId="0" borderId="2" xfId="1038" applyNumberFormat="1" applyFont="1" applyFill="1" applyBorder="1">
      <alignment/>
      <protection/>
    </xf>
    <xf numFmtId="168" fontId="6" fillId="0" borderId="1" xfId="642" applyFont="1" applyFill="1" applyBorder="1" applyAlignment="1">
      <alignment horizontal="right" vertical="justify"/>
    </xf>
    <xf numFmtId="0" fontId="2" fillId="0" borderId="0" xfId="981" applyFont="1" applyFill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1" xfId="0" applyFont="1" applyBorder="1" applyAlignment="1">
      <alignment/>
    </xf>
    <xf numFmtId="0" fontId="7" fillId="0" borderId="0" xfId="981" applyFont="1" applyFill="1" applyBorder="1" applyAlignment="1">
      <alignment horizontal="center" vertical="center" wrapText="1"/>
      <protection/>
    </xf>
    <xf numFmtId="0" fontId="7" fillId="0" borderId="22" xfId="1038" applyFont="1" applyFill="1" applyBorder="1" applyAlignment="1">
      <alignment horizontal="center"/>
      <protection/>
    </xf>
    <xf numFmtId="172" fontId="7" fillId="0" borderId="19" xfId="642" applyNumberFormat="1" applyFont="1" applyFill="1" applyBorder="1" applyAlignment="1">
      <alignment horizontal="center" wrapText="1"/>
    </xf>
    <xf numFmtId="175" fontId="7" fillId="0" borderId="19" xfId="642" applyNumberFormat="1" applyFont="1" applyFill="1" applyBorder="1" applyAlignment="1">
      <alignment horizontal="right"/>
    </xf>
    <xf numFmtId="175" fontId="7" fillId="0" borderId="22" xfId="642" applyNumberFormat="1" applyFont="1" applyFill="1" applyBorder="1" applyAlignment="1">
      <alignment/>
    </xf>
    <xf numFmtId="172" fontId="7" fillId="0" borderId="40" xfId="642" applyNumberFormat="1" applyFont="1" applyFill="1" applyBorder="1" applyAlignment="1">
      <alignment horizontal="center" wrapText="1"/>
    </xf>
    <xf numFmtId="175" fontId="7" fillId="0" borderId="40" xfId="642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8" fontId="7" fillId="0" borderId="2" xfId="642" applyFont="1" applyBorder="1" applyAlignment="1">
      <alignment horizontal="right" wrapText="1"/>
    </xf>
    <xf numFmtId="175" fontId="7" fillId="0" borderId="2" xfId="642" applyNumberFormat="1" applyFont="1" applyFill="1" applyBorder="1" applyAlignment="1">
      <alignment horizontal="right"/>
    </xf>
    <xf numFmtId="0" fontId="7" fillId="0" borderId="2" xfId="981" applyFont="1" applyFill="1" applyBorder="1" applyAlignment="1">
      <alignment vertical="center" wrapText="1"/>
      <protection/>
    </xf>
    <xf numFmtId="43" fontId="7" fillId="0" borderId="2" xfId="642" applyNumberFormat="1" applyFont="1" applyFill="1" applyBorder="1" applyAlignment="1">
      <alignment horizontal="right" wrapText="1"/>
    </xf>
    <xf numFmtId="0" fontId="7" fillId="0" borderId="0" xfId="1006" applyFont="1" applyFill="1" applyBorder="1" applyAlignment="1">
      <alignment horizontal="center" vertical="top" wrapText="1"/>
      <protection/>
    </xf>
    <xf numFmtId="0" fontId="7" fillId="24" borderId="0" xfId="1006" applyFont="1" applyFill="1" applyBorder="1" applyAlignment="1">
      <alignment horizontal="left" vertical="top" wrapText="1"/>
      <protection/>
    </xf>
    <xf numFmtId="175" fontId="7" fillId="0" borderId="0" xfId="642" applyNumberFormat="1" applyFont="1" applyFill="1" applyBorder="1" applyAlignment="1">
      <alignment horizontal="center" vertical="top" wrapText="1"/>
    </xf>
    <xf numFmtId="172" fontId="7" fillId="0" borderId="0" xfId="657" applyNumberFormat="1" applyFont="1" applyFill="1" applyBorder="1" applyAlignment="1">
      <alignment horizontal="center" vertical="top" wrapText="1"/>
    </xf>
    <xf numFmtId="0" fontId="7" fillId="0" borderId="41" xfId="1006" applyFont="1" applyFill="1" applyBorder="1" applyAlignment="1">
      <alignment horizontal="center" vertical="top" wrapText="1"/>
      <protection/>
    </xf>
    <xf numFmtId="0" fontId="7" fillId="24" borderId="41" xfId="1006" applyFont="1" applyFill="1" applyBorder="1" applyAlignment="1">
      <alignment horizontal="left" vertical="top" wrapText="1"/>
      <protection/>
    </xf>
    <xf numFmtId="175" fontId="7" fillId="0" borderId="41" xfId="642" applyNumberFormat="1" applyFont="1" applyFill="1" applyBorder="1" applyAlignment="1">
      <alignment horizontal="center" vertical="top" wrapText="1"/>
    </xf>
    <xf numFmtId="172" fontId="7" fillId="0" borderId="41" xfId="657" applyNumberFormat="1" applyFont="1" applyFill="1" applyBorder="1" applyAlignment="1">
      <alignment horizontal="center" vertical="top" wrapText="1"/>
    </xf>
    <xf numFmtId="0" fontId="7" fillId="0" borderId="2" xfId="981" applyFont="1" applyFill="1" applyBorder="1" applyAlignment="1">
      <alignment horizontal="left" vertical="center" wrapText="1"/>
      <protection/>
    </xf>
    <xf numFmtId="0" fontId="162" fillId="0" borderId="19" xfId="981" applyFont="1" applyFill="1" applyBorder="1" applyAlignment="1">
      <alignment horizontal="center" vertical="center" wrapText="1"/>
      <protection/>
    </xf>
    <xf numFmtId="172" fontId="162" fillId="0" borderId="19" xfId="981" applyNumberFormat="1" applyFont="1" applyFill="1" applyBorder="1" applyAlignment="1">
      <alignment horizontal="center" vertical="center" wrapText="1"/>
      <protection/>
    </xf>
    <xf numFmtId="173" fontId="162" fillId="0" borderId="19" xfId="981" applyNumberFormat="1" applyFont="1" applyFill="1" applyBorder="1" applyAlignment="1">
      <alignment horizontal="center" vertical="center" wrapText="1"/>
      <protection/>
    </xf>
    <xf numFmtId="175" fontId="162" fillId="0" borderId="22" xfId="642" applyNumberFormat="1" applyFont="1" applyFill="1" applyBorder="1" applyAlignment="1">
      <alignment horizontal="center" vertical="center" wrapText="1"/>
    </xf>
    <xf numFmtId="0" fontId="162" fillId="0" borderId="22" xfId="981" applyFont="1" applyFill="1" applyBorder="1" applyAlignment="1">
      <alignment vertical="center" wrapText="1"/>
      <protection/>
    </xf>
    <xf numFmtId="0" fontId="163" fillId="0" borderId="1" xfId="981" applyFont="1" applyFill="1" applyBorder="1" applyAlignment="1">
      <alignment vertical="center" wrapText="1"/>
      <protection/>
    </xf>
    <xf numFmtId="43" fontId="163" fillId="0" borderId="0" xfId="981" applyNumberFormat="1" applyFont="1" applyFill="1" applyAlignment="1">
      <alignment vertical="center" wrapText="1"/>
      <protection/>
    </xf>
    <xf numFmtId="0" fontId="163" fillId="0" borderId="0" xfId="981" applyFont="1" applyFill="1" applyAlignment="1">
      <alignment vertical="center" wrapText="1"/>
      <protection/>
    </xf>
    <xf numFmtId="0" fontId="7" fillId="0" borderId="41" xfId="981" applyFont="1" applyFill="1" applyBorder="1" applyAlignment="1">
      <alignment horizontal="left" vertical="center" wrapText="1"/>
      <protection/>
    </xf>
    <xf numFmtId="175" fontId="163" fillId="0" borderId="23" xfId="642" applyNumberFormat="1" applyFont="1" applyFill="1" applyBorder="1" applyAlignment="1">
      <alignment horizontal="center" vertical="top" wrapText="1"/>
    </xf>
    <xf numFmtId="172" fontId="163" fillId="0" borderId="23" xfId="1006" applyNumberFormat="1" applyFont="1" applyFill="1" applyBorder="1" applyAlignment="1">
      <alignment horizontal="center" vertical="top" wrapText="1"/>
      <protection/>
    </xf>
    <xf numFmtId="172" fontId="163" fillId="0" borderId="0" xfId="657" applyNumberFormat="1" applyFont="1" applyFill="1" applyAlignment="1">
      <alignment/>
    </xf>
    <xf numFmtId="9" fontId="163" fillId="0" borderId="0" xfId="1089" applyFont="1" applyFill="1" applyAlignment="1">
      <alignment/>
    </xf>
    <xf numFmtId="0" fontId="163" fillId="0" borderId="0" xfId="1006" applyFont="1" applyFill="1">
      <alignment/>
      <protection/>
    </xf>
    <xf numFmtId="175" fontId="163" fillId="0" borderId="2" xfId="642" applyNumberFormat="1" applyFont="1" applyFill="1" applyBorder="1" applyAlignment="1">
      <alignment horizontal="center" vertical="top" wrapText="1"/>
    </xf>
    <xf numFmtId="172" fontId="163" fillId="0" borderId="2" xfId="1006" applyNumberFormat="1" applyFont="1" applyFill="1" applyBorder="1" applyAlignment="1">
      <alignment horizontal="center" vertical="top" wrapText="1"/>
      <protection/>
    </xf>
    <xf numFmtId="174" fontId="7" fillId="0" borderId="2" xfId="642" applyNumberFormat="1" applyFont="1" applyFill="1" applyBorder="1" applyAlignment="1">
      <alignment/>
    </xf>
    <xf numFmtId="172" fontId="163" fillId="0" borderId="2" xfId="657" applyNumberFormat="1" applyFont="1" applyFill="1" applyBorder="1" applyAlignment="1">
      <alignment horizontal="center" vertical="top" wrapText="1"/>
    </xf>
    <xf numFmtId="172" fontId="162" fillId="0" borderId="0" xfId="657" applyNumberFormat="1" applyFont="1" applyFill="1" applyAlignment="1">
      <alignment/>
    </xf>
    <xf numFmtId="9" fontId="162" fillId="0" borderId="0" xfId="1089" applyFont="1" applyFill="1" applyAlignment="1">
      <alignment/>
    </xf>
    <xf numFmtId="0" fontId="162" fillId="0" borderId="0" xfId="1006" applyFont="1" applyFill="1">
      <alignment/>
      <protection/>
    </xf>
    <xf numFmtId="0" fontId="158" fillId="0" borderId="23" xfId="1006" applyFont="1" applyFill="1" applyBorder="1" applyAlignment="1">
      <alignment horizontal="center" vertical="top" wrapText="1"/>
      <protection/>
    </xf>
    <xf numFmtId="0" fontId="158" fillId="0" borderId="23" xfId="1006" applyFont="1" applyFill="1" applyBorder="1" applyAlignment="1">
      <alignment horizontal="left" wrapText="1"/>
      <protection/>
    </xf>
    <xf numFmtId="175" fontId="158" fillId="0" borderId="23" xfId="642" applyNumberFormat="1" applyFont="1" applyFill="1" applyBorder="1" applyAlignment="1">
      <alignment horizontal="center" vertical="top" wrapText="1"/>
    </xf>
    <xf numFmtId="172" fontId="158" fillId="0" borderId="23" xfId="1006" applyNumberFormat="1" applyFont="1" applyFill="1" applyBorder="1" applyAlignment="1">
      <alignment horizontal="center" vertical="top" wrapText="1"/>
      <protection/>
    </xf>
    <xf numFmtId="0" fontId="158" fillId="0" borderId="39" xfId="1006" applyFont="1" applyFill="1" applyBorder="1" applyAlignment="1">
      <alignment horizontal="center" vertical="top" wrapText="1"/>
      <protection/>
    </xf>
    <xf numFmtId="0" fontId="158" fillId="0" borderId="2" xfId="1006" applyFont="1" applyFill="1" applyBorder="1" applyAlignment="1">
      <alignment horizontal="left" vertical="top" wrapText="1"/>
      <protection/>
    </xf>
    <xf numFmtId="175" fontId="158" fillId="0" borderId="2" xfId="642" applyNumberFormat="1" applyFont="1" applyFill="1" applyBorder="1" applyAlignment="1">
      <alignment horizontal="center" vertical="top" wrapText="1"/>
    </xf>
    <xf numFmtId="172" fontId="158" fillId="0" borderId="2" xfId="1006" applyNumberFormat="1" applyFont="1" applyFill="1" applyBorder="1" applyAlignment="1">
      <alignment horizontal="center" vertical="top" wrapText="1"/>
      <protection/>
    </xf>
    <xf numFmtId="0" fontId="158" fillId="0" borderId="2" xfId="1006" applyFont="1" applyFill="1" applyBorder="1" applyAlignment="1">
      <alignment horizontal="center" vertical="top" wrapText="1"/>
      <protection/>
    </xf>
    <xf numFmtId="172" fontId="158" fillId="0" borderId="2" xfId="657" applyNumberFormat="1" applyFont="1" applyFill="1" applyBorder="1" applyAlignment="1">
      <alignment horizontal="center" vertical="top" wrapText="1"/>
    </xf>
    <xf numFmtId="0" fontId="158" fillId="0" borderId="14" xfId="1006" applyFont="1" applyFill="1" applyBorder="1" applyAlignment="1">
      <alignment horizontal="center" vertical="top" wrapText="1"/>
      <protection/>
    </xf>
    <xf numFmtId="0" fontId="2" fillId="0" borderId="0" xfId="1006" applyFont="1" applyFill="1" applyAlignment="1">
      <alignment horizontal="center"/>
      <protection/>
    </xf>
    <xf numFmtId="172" fontId="6" fillId="0" borderId="0" xfId="73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981" applyFont="1" applyFill="1" applyAlignment="1">
      <alignment horizontal="center" vertical="center" wrapText="1"/>
      <protection/>
    </xf>
    <xf numFmtId="0" fontId="4" fillId="0" borderId="1" xfId="1038" applyFont="1" applyFill="1" applyBorder="1" applyAlignment="1">
      <alignment horizontal="center" vertical="center"/>
      <protection/>
    </xf>
    <xf numFmtId="0" fontId="4" fillId="0" borderId="1" xfId="1038" applyFont="1" applyFill="1" applyBorder="1" applyAlignment="1">
      <alignment horizontal="center" vertical="center" wrapText="1"/>
      <protection/>
    </xf>
    <xf numFmtId="0" fontId="4" fillId="0" borderId="0" xfId="1038" applyFont="1" applyFill="1" applyAlignment="1">
      <alignment vertical="center"/>
      <protection/>
    </xf>
    <xf numFmtId="0" fontId="7" fillId="0" borderId="19" xfId="981" applyFont="1" applyFill="1" applyBorder="1" applyAlignment="1">
      <alignment vertical="center" wrapText="1"/>
      <protection/>
    </xf>
    <xf numFmtId="0" fontId="7" fillId="0" borderId="0" xfId="1038" applyFont="1" applyFill="1" applyBorder="1" applyAlignment="1">
      <alignment horizontal="center" vertical="center"/>
      <protection/>
    </xf>
    <xf numFmtId="172" fontId="7" fillId="0" borderId="0" xfId="642" applyNumberFormat="1" applyFont="1" applyFill="1" applyBorder="1" applyAlignment="1">
      <alignment horizontal="center" vertical="center" wrapText="1"/>
    </xf>
    <xf numFmtId="43" fontId="7" fillId="0" borderId="0" xfId="642" applyNumberFormat="1" applyFont="1" applyFill="1" applyBorder="1" applyAlignment="1">
      <alignment vertical="center"/>
    </xf>
    <xf numFmtId="43" fontId="6" fillId="0" borderId="0" xfId="642" applyNumberFormat="1" applyFont="1" applyFill="1" applyBorder="1" applyAlignment="1">
      <alignment vertical="center"/>
    </xf>
    <xf numFmtId="174" fontId="7" fillId="0" borderId="0" xfId="642" applyNumberFormat="1" applyFont="1" applyFill="1" applyBorder="1" applyAlignment="1">
      <alignment vertical="center"/>
    </xf>
    <xf numFmtId="175" fontId="7" fillId="0" borderId="0" xfId="642" applyNumberFormat="1" applyFont="1" applyFill="1" applyBorder="1" applyAlignment="1">
      <alignment vertical="center"/>
    </xf>
    <xf numFmtId="0" fontId="7" fillId="0" borderId="0" xfId="1038" applyFont="1" applyBorder="1" applyAlignment="1">
      <alignment horizontal="center" vertical="center"/>
      <protection/>
    </xf>
    <xf numFmtId="0" fontId="4" fillId="0" borderId="1" xfId="981" applyFont="1" applyFill="1" applyBorder="1" applyAlignment="1">
      <alignment horizontal="center" vertical="center" wrapText="1"/>
      <protection/>
    </xf>
    <xf numFmtId="49" fontId="4" fillId="0" borderId="1" xfId="981" applyNumberFormat="1" applyFont="1" applyFill="1" applyBorder="1" applyAlignment="1">
      <alignment horizontal="center" vertical="center" wrapText="1"/>
      <protection/>
    </xf>
    <xf numFmtId="3" fontId="4" fillId="0" borderId="1" xfId="686" applyNumberFormat="1" applyFont="1" applyFill="1" applyBorder="1" applyAlignment="1">
      <alignment horizontal="center" vertical="center" wrapText="1"/>
    </xf>
    <xf numFmtId="3" fontId="4" fillId="0" borderId="40" xfId="686" applyNumberFormat="1" applyFont="1" applyFill="1" applyBorder="1" applyAlignment="1">
      <alignment horizontal="center" vertical="center" wrapText="1"/>
    </xf>
    <xf numFmtId="0" fontId="4" fillId="0" borderId="0" xfId="981" applyFont="1" applyFill="1" applyAlignment="1">
      <alignment vertical="center"/>
      <protection/>
    </xf>
    <xf numFmtId="0" fontId="4" fillId="0" borderId="0" xfId="981" applyFont="1" applyFill="1" applyAlignment="1">
      <alignment vertical="center" wrapText="1"/>
      <protection/>
    </xf>
    <xf numFmtId="0" fontId="7" fillId="0" borderId="23" xfId="981" applyFont="1" applyFill="1" applyBorder="1" applyAlignment="1">
      <alignment horizontal="center" vertical="center" wrapText="1"/>
      <protection/>
    </xf>
    <xf numFmtId="3" fontId="7" fillId="0" borderId="23" xfId="981" applyNumberFormat="1" applyFont="1" applyFill="1" applyBorder="1" applyAlignment="1">
      <alignment horizontal="right" vertical="center" wrapText="1"/>
      <protection/>
    </xf>
    <xf numFmtId="171" fontId="7" fillId="0" borderId="23" xfId="981" applyNumberFormat="1" applyFont="1" applyFill="1" applyBorder="1" applyAlignment="1">
      <alignment horizontal="right" vertical="center" wrapText="1"/>
      <protection/>
    </xf>
    <xf numFmtId="176" fontId="7" fillId="0" borderId="23" xfId="642" applyNumberFormat="1" applyFont="1" applyFill="1" applyBorder="1" applyAlignment="1">
      <alignment horizontal="center" vertical="center" wrapText="1"/>
    </xf>
    <xf numFmtId="175" fontId="7" fillId="0" borderId="23" xfId="642" applyNumberFormat="1" applyFont="1" applyFill="1" applyBorder="1" applyAlignment="1">
      <alignment horizontal="right" vertical="center" wrapText="1"/>
    </xf>
    <xf numFmtId="0" fontId="7" fillId="0" borderId="41" xfId="981" applyFont="1" applyFill="1" applyBorder="1" applyAlignment="1">
      <alignment horizontal="center" vertical="center" wrapText="1"/>
      <protection/>
    </xf>
    <xf numFmtId="3" fontId="7" fillId="0" borderId="41" xfId="981" applyNumberFormat="1" applyFont="1" applyFill="1" applyBorder="1" applyAlignment="1">
      <alignment horizontal="right" vertical="center" wrapText="1"/>
      <protection/>
    </xf>
    <xf numFmtId="171" fontId="7" fillId="0" borderId="41" xfId="981" applyNumberFormat="1" applyFont="1" applyFill="1" applyBorder="1" applyAlignment="1">
      <alignment horizontal="right" vertical="center" wrapText="1"/>
      <protection/>
    </xf>
    <xf numFmtId="176" fontId="7" fillId="0" borderId="41" xfId="642" applyNumberFormat="1" applyFont="1" applyFill="1" applyBorder="1" applyAlignment="1">
      <alignment horizontal="center" vertical="center" wrapText="1"/>
    </xf>
    <xf numFmtId="175" fontId="7" fillId="0" borderId="41" xfId="642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7" fillId="0" borderId="14" xfId="981" applyFont="1" applyFill="1" applyBorder="1" applyAlignment="1">
      <alignment horizontal="left" vertical="center" wrapText="1"/>
      <protection/>
    </xf>
    <xf numFmtId="0" fontId="7" fillId="0" borderId="14" xfId="1047" applyFont="1" applyFill="1" applyBorder="1" applyAlignment="1">
      <alignment horizontal="center" vertical="center"/>
      <protection/>
    </xf>
    <xf numFmtId="0" fontId="6" fillId="0" borderId="14" xfId="1038" applyFont="1" applyFill="1" applyBorder="1" applyAlignment="1">
      <alignment horizontal="left"/>
      <protection/>
    </xf>
    <xf numFmtId="172" fontId="6" fillId="0" borderId="14" xfId="725" applyNumberFormat="1" applyFont="1" applyFill="1" applyBorder="1" applyAlignment="1">
      <alignment horizontal="center" vertical="center" wrapText="1"/>
    </xf>
    <xf numFmtId="175" fontId="6" fillId="0" borderId="14" xfId="642" applyNumberFormat="1" applyFont="1" applyFill="1" applyBorder="1" applyAlignment="1">
      <alignment horizontal="center" vertical="center" wrapText="1"/>
    </xf>
    <xf numFmtId="175" fontId="6" fillId="0" borderId="14" xfId="642" applyNumberFormat="1" applyFont="1" applyFill="1" applyBorder="1" applyAlignment="1">
      <alignment vertical="center"/>
    </xf>
    <xf numFmtId="0" fontId="161" fillId="0" borderId="2" xfId="1038" applyFont="1" applyFill="1" applyBorder="1">
      <alignment/>
      <protection/>
    </xf>
    <xf numFmtId="0" fontId="161" fillId="0" borderId="41" xfId="1038" applyFont="1" applyFill="1" applyBorder="1" applyAlignment="1">
      <alignment vertical="center"/>
      <protection/>
    </xf>
    <xf numFmtId="0" fontId="2" fillId="0" borderId="0" xfId="1048" applyFont="1" applyFill="1" applyAlignment="1">
      <alignment/>
      <protection/>
    </xf>
    <xf numFmtId="0" fontId="4" fillId="0" borderId="1" xfId="1047" applyFont="1" applyFill="1" applyBorder="1" applyAlignment="1">
      <alignment horizontal="center" vertical="center"/>
      <protection/>
    </xf>
    <xf numFmtId="0" fontId="4" fillId="0" borderId="1" xfId="1047" applyNumberFormat="1" applyFont="1" applyFill="1" applyBorder="1" applyAlignment="1">
      <alignment horizontal="center" vertical="center" wrapText="1"/>
      <protection/>
    </xf>
    <xf numFmtId="0" fontId="4" fillId="0" borderId="19" xfId="1047" applyNumberFormat="1" applyFont="1" applyFill="1" applyBorder="1" applyAlignment="1">
      <alignment horizontal="center" vertical="center" wrapText="1"/>
      <protection/>
    </xf>
    <xf numFmtId="0" fontId="4" fillId="0" borderId="19" xfId="1047" applyFont="1" applyFill="1" applyBorder="1" applyAlignment="1" quotePrefix="1">
      <alignment horizontal="center" vertical="center"/>
      <protection/>
    </xf>
    <xf numFmtId="0" fontId="4" fillId="0" borderId="0" xfId="1047" applyFont="1" applyFill="1" applyBorder="1" applyAlignment="1">
      <alignment vertical="center"/>
      <protection/>
    </xf>
    <xf numFmtId="0" fontId="20" fillId="0" borderId="1" xfId="1047" applyFont="1" applyFill="1" applyBorder="1" applyAlignment="1">
      <alignment horizontal="center" vertical="center"/>
      <protection/>
    </xf>
    <xf numFmtId="0" fontId="20" fillId="0" borderId="1" xfId="1038" applyFont="1" applyFill="1" applyBorder="1" applyAlignment="1">
      <alignment horizontal="left"/>
      <protection/>
    </xf>
    <xf numFmtId="172" fontId="20" fillId="0" borderId="1" xfId="725" applyNumberFormat="1" applyFont="1" applyFill="1" applyBorder="1" applyAlignment="1">
      <alignment horizontal="center" vertical="center" wrapText="1"/>
    </xf>
    <xf numFmtId="174" fontId="20" fillId="0" borderId="1" xfId="725" applyNumberFormat="1" applyFont="1" applyFill="1" applyBorder="1" applyAlignment="1">
      <alignment horizontal="center" vertical="center" wrapText="1"/>
    </xf>
    <xf numFmtId="175" fontId="20" fillId="0" borderId="1" xfId="642" applyNumberFormat="1" applyFont="1" applyFill="1" applyBorder="1" applyAlignment="1">
      <alignment horizontal="center" vertical="center" wrapText="1"/>
    </xf>
    <xf numFmtId="0" fontId="20" fillId="0" borderId="0" xfId="1047" applyFont="1" applyFill="1" applyBorder="1" applyAlignment="1">
      <alignment vertical="center"/>
      <protection/>
    </xf>
    <xf numFmtId="0" fontId="7" fillId="0" borderId="2" xfId="1038" applyFont="1" applyFill="1" applyBorder="1">
      <alignment/>
      <protection/>
    </xf>
    <xf numFmtId="43" fontId="7" fillId="0" borderId="2" xfId="699" applyNumberFormat="1" applyFont="1" applyFill="1" applyBorder="1" applyAlignment="1">
      <alignment/>
    </xf>
    <xf numFmtId="175" fontId="7" fillId="0" borderId="2" xfId="699" applyNumberFormat="1" applyFont="1" applyFill="1" applyBorder="1" applyAlignment="1">
      <alignment/>
    </xf>
    <xf numFmtId="172" fontId="7" fillId="0" borderId="2" xfId="699" applyNumberFormat="1" applyFont="1" applyFill="1" applyBorder="1" applyAlignment="1">
      <alignment horizontal="center" wrapText="1"/>
    </xf>
    <xf numFmtId="43" fontId="7" fillId="0" borderId="2" xfId="699" applyNumberFormat="1" applyFont="1" applyFill="1" applyBorder="1" applyAlignment="1">
      <alignment vertical="center"/>
    </xf>
    <xf numFmtId="0" fontId="7" fillId="0" borderId="2" xfId="1038" applyFont="1" applyFill="1" applyBorder="1" applyAlignment="1">
      <alignment vertical="center"/>
      <protection/>
    </xf>
    <xf numFmtId="173" fontId="7" fillId="0" borderId="2" xfId="699" applyNumberFormat="1" applyFont="1" applyFill="1" applyBorder="1" applyAlignment="1">
      <alignment vertical="center"/>
    </xf>
    <xf numFmtId="43" fontId="7" fillId="0" borderId="2" xfId="699" applyNumberFormat="1" applyFont="1" applyFill="1" applyBorder="1" applyAlignment="1">
      <alignment horizontal="center" vertical="center" wrapText="1"/>
    </xf>
    <xf numFmtId="175" fontId="7" fillId="0" borderId="2" xfId="699" applyNumberFormat="1" applyFont="1" applyFill="1" applyBorder="1" applyAlignment="1">
      <alignment horizontal="center" wrapText="1"/>
    </xf>
    <xf numFmtId="255" fontId="7" fillId="0" borderId="2" xfId="0" applyNumberFormat="1" applyFont="1" applyFill="1" applyBorder="1" applyAlignment="1">
      <alignment horizontal="center" vertical="center"/>
    </xf>
    <xf numFmtId="175" fontId="6" fillId="0" borderId="2" xfId="699" applyNumberFormat="1" applyFont="1" applyFill="1" applyBorder="1" applyAlignment="1">
      <alignment vertical="center"/>
    </xf>
    <xf numFmtId="175" fontId="7" fillId="0" borderId="2" xfId="699" applyNumberFormat="1" applyFont="1" applyFill="1" applyBorder="1" applyAlignment="1">
      <alignment vertical="center"/>
    </xf>
    <xf numFmtId="0" fontId="7" fillId="0" borderId="14" xfId="1006" applyFont="1" applyFill="1" applyBorder="1" applyAlignment="1">
      <alignment horizontal="left" vertical="center"/>
      <protection/>
    </xf>
    <xf numFmtId="0" fontId="7" fillId="0" borderId="14" xfId="0" applyFont="1" applyFill="1" applyBorder="1" applyAlignment="1">
      <alignment horizontal="right" vertical="center" wrapText="1"/>
    </xf>
    <xf numFmtId="43" fontId="7" fillId="0" borderId="14" xfId="708" applyNumberFormat="1" applyFont="1" applyFill="1" applyBorder="1" applyAlignment="1">
      <alignment horizontal="center" vertical="center" wrapText="1"/>
    </xf>
    <xf numFmtId="175" fontId="7" fillId="0" borderId="14" xfId="699" applyNumberFormat="1" applyFont="1" applyFill="1" applyBorder="1" applyAlignment="1">
      <alignment/>
    </xf>
    <xf numFmtId="0" fontId="7" fillId="0" borderId="2" xfId="0" applyFont="1" applyFill="1" applyBorder="1" applyAlignment="1">
      <alignment horizontal="right" vertical="center" wrapText="1"/>
    </xf>
    <xf numFmtId="43" fontId="7" fillId="0" borderId="2" xfId="708" applyNumberFormat="1" applyFont="1" applyFill="1" applyBorder="1" applyAlignment="1">
      <alignment horizontal="center" vertical="center" wrapText="1"/>
    </xf>
    <xf numFmtId="0" fontId="17" fillId="0" borderId="1" xfId="1038" applyFont="1" applyFill="1" applyBorder="1" applyAlignment="1">
      <alignment horizontal="center"/>
      <protection/>
    </xf>
    <xf numFmtId="0" fontId="17" fillId="0" borderId="1" xfId="1038" applyFont="1" applyFill="1" applyBorder="1" applyAlignment="1">
      <alignment horizontal="left"/>
      <protection/>
    </xf>
    <xf numFmtId="3" fontId="17" fillId="0" borderId="1" xfId="1038" applyNumberFormat="1" applyFont="1" applyFill="1" applyBorder="1">
      <alignment/>
      <protection/>
    </xf>
    <xf numFmtId="4" fontId="17" fillId="0" borderId="1" xfId="1038" applyNumberFormat="1" applyFont="1" applyFill="1" applyBorder="1">
      <alignment/>
      <protection/>
    </xf>
    <xf numFmtId="170" fontId="17" fillId="0" borderId="1" xfId="1038" applyNumberFormat="1" applyFont="1" applyFill="1" applyBorder="1">
      <alignment/>
      <protection/>
    </xf>
    <xf numFmtId="175" fontId="17" fillId="0" borderId="22" xfId="642" applyNumberFormat="1" applyFont="1" applyFill="1" applyBorder="1" applyAlignment="1">
      <alignment/>
    </xf>
    <xf numFmtId="0" fontId="17" fillId="0" borderId="19" xfId="1038" applyFont="1" applyFill="1" applyBorder="1" applyAlignment="1">
      <alignment horizontal="center"/>
      <protection/>
    </xf>
    <xf numFmtId="0" fontId="17" fillId="0" borderId="19" xfId="1038" applyFont="1" applyFill="1" applyBorder="1">
      <alignment/>
      <protection/>
    </xf>
    <xf numFmtId="0" fontId="17" fillId="0" borderId="0" xfId="1038" applyFont="1" applyFill="1">
      <alignment/>
      <protection/>
    </xf>
    <xf numFmtId="0" fontId="7" fillId="0" borderId="40" xfId="981" applyFont="1" applyFill="1" applyBorder="1" applyAlignment="1">
      <alignment horizontal="left" vertical="center" wrapText="1"/>
      <protection/>
    </xf>
    <xf numFmtId="0" fontId="7" fillId="0" borderId="14" xfId="981" applyFont="1" applyFill="1" applyBorder="1" applyAlignment="1">
      <alignment vertical="center" wrapText="1"/>
      <protection/>
    </xf>
    <xf numFmtId="174" fontId="7" fillId="0" borderId="14" xfId="1038" applyNumberFormat="1" applyFont="1" applyFill="1" applyBorder="1">
      <alignment/>
      <protection/>
    </xf>
    <xf numFmtId="43" fontId="7" fillId="0" borderId="41" xfId="642" applyNumberFormat="1" applyFont="1" applyFill="1" applyBorder="1" applyAlignment="1">
      <alignment horizontal="center" wrapText="1"/>
    </xf>
    <xf numFmtId="0" fontId="17" fillId="0" borderId="1" xfId="1006" applyFont="1" applyFill="1" applyBorder="1" applyAlignment="1">
      <alignment horizontal="left" vertical="top" wrapText="1"/>
      <protection/>
    </xf>
    <xf numFmtId="178" fontId="17" fillId="0" borderId="1" xfId="642" applyNumberFormat="1" applyFont="1" applyFill="1" applyBorder="1" applyAlignment="1">
      <alignment/>
    </xf>
    <xf numFmtId="177" fontId="17" fillId="0" borderId="1" xfId="642" applyNumberFormat="1" applyFont="1" applyFill="1" applyBorder="1" applyAlignment="1">
      <alignment/>
    </xf>
    <xf numFmtId="175" fontId="17" fillId="0" borderId="1" xfId="642" applyNumberFormat="1" applyFont="1" applyFill="1" applyBorder="1" applyAlignment="1">
      <alignment/>
    </xf>
    <xf numFmtId="0" fontId="17" fillId="0" borderId="1" xfId="981" applyFont="1" applyFill="1" applyBorder="1" applyAlignment="1">
      <alignment horizontal="center" vertical="center" wrapText="1"/>
      <protection/>
    </xf>
    <xf numFmtId="0" fontId="17" fillId="0" borderId="1" xfId="981" applyFont="1" applyFill="1" applyBorder="1" applyAlignment="1">
      <alignment horizontal="center" wrapText="1"/>
      <protection/>
    </xf>
    <xf numFmtId="0" fontId="17" fillId="0" borderId="0" xfId="1038" applyFont="1" applyFill="1" applyAlignment="1">
      <alignment/>
      <protection/>
    </xf>
    <xf numFmtId="3" fontId="17" fillId="0" borderId="1" xfId="981" applyNumberFormat="1" applyFont="1" applyFill="1" applyBorder="1" applyAlignment="1">
      <alignment horizontal="right" vertical="center" wrapText="1"/>
      <protection/>
    </xf>
    <xf numFmtId="171" fontId="17" fillId="0" borderId="1" xfId="981" applyNumberFormat="1" applyFont="1" applyFill="1" applyBorder="1" applyAlignment="1">
      <alignment horizontal="right" vertical="center" wrapText="1"/>
      <protection/>
    </xf>
    <xf numFmtId="170" fontId="17" fillId="0" borderId="1" xfId="981" applyNumberFormat="1" applyFont="1" applyFill="1" applyBorder="1" applyAlignment="1">
      <alignment horizontal="right" vertical="center" wrapText="1"/>
      <protection/>
    </xf>
    <xf numFmtId="175" fontId="17" fillId="0" borderId="1" xfId="642" applyNumberFormat="1" applyFont="1" applyFill="1" applyBorder="1" applyAlignment="1">
      <alignment horizontal="right" vertical="center" wrapText="1"/>
    </xf>
    <xf numFmtId="0" fontId="17" fillId="0" borderId="1" xfId="1014" applyFont="1" applyFill="1" applyBorder="1" applyAlignment="1">
      <alignment wrapText="1"/>
      <protection/>
    </xf>
    <xf numFmtId="0" fontId="17" fillId="0" borderId="1" xfId="1014" applyFont="1" applyFill="1" applyBorder="1">
      <alignment/>
      <protection/>
    </xf>
    <xf numFmtId="0" fontId="17" fillId="0" borderId="0" xfId="981" applyFont="1" applyFill="1" applyAlignment="1">
      <alignment vertical="center" wrapText="1"/>
      <protection/>
    </xf>
    <xf numFmtId="0" fontId="17" fillId="0" borderId="1" xfId="1038" applyFont="1" applyFill="1" applyBorder="1">
      <alignment/>
      <protection/>
    </xf>
    <xf numFmtId="168" fontId="17" fillId="0" borderId="1" xfId="642" applyFont="1" applyFill="1" applyBorder="1" applyAlignment="1">
      <alignment/>
    </xf>
    <xf numFmtId="175" fontId="164" fillId="0" borderId="1" xfId="642" applyNumberFormat="1" applyFont="1" applyFill="1" applyBorder="1" applyAlignment="1">
      <alignment/>
    </xf>
    <xf numFmtId="0" fontId="164" fillId="0" borderId="1" xfId="981" applyFont="1" applyFill="1" applyBorder="1" applyAlignment="1">
      <alignment horizontal="center" wrapText="1"/>
      <protection/>
    </xf>
    <xf numFmtId="0" fontId="164" fillId="0" borderId="0" xfId="1038" applyFont="1" applyFill="1" applyAlignment="1">
      <alignment/>
      <protection/>
    </xf>
    <xf numFmtId="0" fontId="7" fillId="0" borderId="19" xfId="0" applyFont="1" applyBorder="1" applyAlignment="1">
      <alignment/>
    </xf>
    <xf numFmtId="43" fontId="7" fillId="0" borderId="39" xfId="1038" applyNumberFormat="1" applyFont="1" applyFill="1" applyBorder="1">
      <alignment/>
      <protection/>
    </xf>
    <xf numFmtId="0" fontId="7" fillId="0" borderId="19" xfId="0" applyFont="1" applyBorder="1" applyAlignment="1">
      <alignment horizontal="right" wrapText="1"/>
    </xf>
    <xf numFmtId="168" fontId="7" fillId="0" borderId="19" xfId="642" applyFont="1" applyBorder="1" applyAlignment="1">
      <alignment horizontal="right" wrapText="1"/>
    </xf>
    <xf numFmtId="43" fontId="7" fillId="0" borderId="22" xfId="642" applyNumberFormat="1" applyFont="1" applyFill="1" applyBorder="1" applyAlignment="1">
      <alignment/>
    </xf>
    <xf numFmtId="175" fontId="7" fillId="0" borderId="19" xfId="642" applyNumberFormat="1" applyFont="1" applyFill="1" applyBorder="1" applyAlignment="1">
      <alignment/>
    </xf>
    <xf numFmtId="0" fontId="7" fillId="0" borderId="19" xfId="981" applyFont="1" applyFill="1" applyBorder="1" applyAlignment="1">
      <alignment horizontal="center" vertical="center" wrapText="1"/>
      <protection/>
    </xf>
    <xf numFmtId="0" fontId="7" fillId="0" borderId="40" xfId="1014" applyFont="1" applyFill="1" applyBorder="1" applyAlignment="1">
      <alignment wrapText="1"/>
      <protection/>
    </xf>
    <xf numFmtId="43" fontId="7" fillId="0" borderId="40" xfId="642" applyNumberFormat="1" applyFont="1" applyFill="1" applyBorder="1" applyAlignment="1">
      <alignment horizontal="right" wrapText="1"/>
    </xf>
    <xf numFmtId="168" fontId="7" fillId="0" borderId="40" xfId="642" applyFont="1" applyBorder="1" applyAlignment="1">
      <alignment horizontal="right" wrapText="1"/>
    </xf>
    <xf numFmtId="0" fontId="7" fillId="0" borderId="40" xfId="1038" applyFont="1" applyFill="1" applyBorder="1">
      <alignment/>
      <protection/>
    </xf>
    <xf numFmtId="0" fontId="7" fillId="0" borderId="40" xfId="981" applyFont="1" applyFill="1" applyBorder="1" applyAlignment="1">
      <alignment horizontal="center" vertical="center" wrapText="1"/>
      <protection/>
    </xf>
    <xf numFmtId="43" fontId="17" fillId="0" borderId="1" xfId="1038" applyNumberFormat="1" applyFont="1" applyFill="1" applyBorder="1" applyAlignment="1">
      <alignment horizontal="center" vertical="center"/>
      <protection/>
    </xf>
    <xf numFmtId="174" fontId="17" fillId="0" borderId="1" xfId="1038" applyNumberFormat="1" applyFont="1" applyFill="1" applyBorder="1" applyAlignment="1">
      <alignment horizontal="center" vertical="center"/>
      <protection/>
    </xf>
    <xf numFmtId="0" fontId="17" fillId="0" borderId="1" xfId="1038" applyFont="1" applyFill="1" applyBorder="1" applyAlignment="1">
      <alignment horizontal="center" vertical="center" wrapText="1"/>
      <protection/>
    </xf>
    <xf numFmtId="175" fontId="17" fillId="0" borderId="1" xfId="1038" applyNumberFormat="1" applyFont="1" applyFill="1" applyBorder="1" applyAlignment="1">
      <alignment horizontal="center" vertical="center" wrapText="1"/>
      <protection/>
    </xf>
    <xf numFmtId="0" fontId="165" fillId="0" borderId="1" xfId="0" applyFont="1" applyBorder="1" applyAlignment="1">
      <alignment horizontal="center" vertical="center" wrapText="1"/>
    </xf>
    <xf numFmtId="0" fontId="164" fillId="0" borderId="0" xfId="1038" applyFont="1" applyFill="1">
      <alignment/>
      <protection/>
    </xf>
    <xf numFmtId="0" fontId="17" fillId="0" borderId="1" xfId="1038" applyFont="1" applyFill="1" applyBorder="1" applyAlignment="1">
      <alignment horizontal="right" vertical="center"/>
      <protection/>
    </xf>
    <xf numFmtId="172" fontId="7" fillId="0" borderId="2" xfId="642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/>
    </xf>
    <xf numFmtId="43" fontId="6" fillId="0" borderId="2" xfId="642" applyNumberFormat="1" applyFont="1" applyFill="1" applyBorder="1" applyAlignment="1">
      <alignment vertical="center"/>
    </xf>
    <xf numFmtId="178" fontId="17" fillId="0" borderId="1" xfId="642" applyNumberFormat="1" applyFont="1" applyFill="1" applyBorder="1" applyAlignment="1">
      <alignment/>
    </xf>
    <xf numFmtId="177" fontId="17" fillId="0" borderId="1" xfId="642" applyNumberFormat="1" applyFont="1" applyFill="1" applyBorder="1" applyAlignment="1">
      <alignment/>
    </xf>
    <xf numFmtId="175" fontId="17" fillId="0" borderId="1" xfId="642" applyNumberFormat="1" applyFont="1" applyFill="1" applyBorder="1" applyAlignment="1">
      <alignment/>
    </xf>
    <xf numFmtId="179" fontId="17" fillId="0" borderId="1" xfId="1038" applyNumberFormat="1" applyFont="1" applyFill="1" applyBorder="1" applyAlignment="1">
      <alignment horizontal="center"/>
      <protection/>
    </xf>
    <xf numFmtId="0" fontId="7" fillId="24" borderId="2" xfId="0" applyFont="1" applyFill="1" applyBorder="1" applyAlignment="1">
      <alignment/>
    </xf>
    <xf numFmtId="0" fontId="7" fillId="24" borderId="41" xfId="0" applyFont="1" applyFill="1" applyBorder="1" applyAlignment="1">
      <alignment/>
    </xf>
    <xf numFmtId="0" fontId="7" fillId="0" borderId="23" xfId="0" applyFont="1" applyBorder="1" applyAlignment="1">
      <alignment vertical="center"/>
    </xf>
    <xf numFmtId="0" fontId="7" fillId="0" borderId="2" xfId="1014" applyFont="1" applyFill="1" applyBorder="1" applyAlignment="1">
      <alignment vertical="center" wrapText="1"/>
      <protection/>
    </xf>
    <xf numFmtId="0" fontId="7" fillId="0" borderId="41" xfId="981" applyFont="1" applyFill="1" applyBorder="1" applyAlignment="1">
      <alignment horizontal="left" vertical="center" wrapText="1"/>
      <protection/>
    </xf>
    <xf numFmtId="175" fontId="7" fillId="0" borderId="41" xfId="642" applyNumberFormat="1" applyFont="1" applyFill="1" applyBorder="1" applyAlignment="1">
      <alignment horizontal="right" vertical="center" wrapText="1"/>
    </xf>
    <xf numFmtId="175" fontId="158" fillId="24" borderId="2" xfId="642" applyNumberFormat="1" applyFont="1" applyFill="1" applyBorder="1" applyAlignment="1">
      <alignment horizontal="center" vertical="top" wrapText="1"/>
    </xf>
    <xf numFmtId="175" fontId="7" fillId="0" borderId="19" xfId="642" applyNumberFormat="1" applyFont="1" applyFill="1" applyBorder="1" applyAlignment="1">
      <alignment horizontal="right" vertical="center" wrapText="1"/>
    </xf>
    <xf numFmtId="0" fontId="7" fillId="0" borderId="19" xfId="981" applyFont="1" applyFill="1" applyBorder="1" applyAlignment="1">
      <alignment vertical="center" wrapText="1"/>
      <protection/>
    </xf>
    <xf numFmtId="0" fontId="7" fillId="0" borderId="2" xfId="981" applyFont="1" applyFill="1" applyBorder="1" applyAlignment="1">
      <alignment vertical="center" wrapText="1"/>
      <protection/>
    </xf>
    <xf numFmtId="0" fontId="7" fillId="0" borderId="41" xfId="981" applyFont="1" applyFill="1" applyBorder="1" applyAlignment="1">
      <alignment vertical="center" wrapText="1"/>
      <protection/>
    </xf>
    <xf numFmtId="170" fontId="17" fillId="24" borderId="1" xfId="981" applyNumberFormat="1" applyFont="1" applyFill="1" applyBorder="1" applyAlignment="1">
      <alignment horizontal="right" vertical="center" wrapText="1"/>
      <protection/>
    </xf>
    <xf numFmtId="174" fontId="17" fillId="0" borderId="19" xfId="981" applyNumberFormat="1" applyFont="1" applyFill="1" applyBorder="1" applyAlignment="1">
      <alignment horizontal="center" vertical="center" wrapText="1"/>
      <protection/>
    </xf>
    <xf numFmtId="0" fontId="17" fillId="0" borderId="19" xfId="981" applyFont="1" applyFill="1" applyBorder="1" applyAlignment="1">
      <alignment horizontal="left" vertical="center" wrapText="1"/>
      <protection/>
    </xf>
    <xf numFmtId="0" fontId="7" fillId="0" borderId="23" xfId="1038" applyFont="1" applyFill="1" applyBorder="1" applyAlignment="1">
      <alignment vertical="center"/>
      <protection/>
    </xf>
    <xf numFmtId="0" fontId="7" fillId="0" borderId="41" xfId="1038" applyFont="1" applyFill="1" applyBorder="1" applyAlignment="1">
      <alignment vertical="center"/>
      <protection/>
    </xf>
    <xf numFmtId="0" fontId="17" fillId="0" borderId="1" xfId="981" applyFont="1" applyFill="1" applyBorder="1" applyAlignment="1">
      <alignment horizontal="left" vertical="center" wrapText="1"/>
      <protection/>
    </xf>
    <xf numFmtId="172" fontId="17" fillId="0" borderId="1" xfId="981" applyNumberFormat="1" applyFont="1" applyFill="1" applyBorder="1" applyAlignment="1">
      <alignment horizontal="center" vertical="center" wrapText="1"/>
      <protection/>
    </xf>
    <xf numFmtId="173" fontId="17" fillId="0" borderId="1" xfId="981" applyNumberFormat="1" applyFont="1" applyFill="1" applyBorder="1" applyAlignment="1">
      <alignment horizontal="center" vertical="center" wrapText="1"/>
      <protection/>
    </xf>
    <xf numFmtId="175" fontId="164" fillId="0" borderId="1" xfId="642" applyNumberFormat="1" applyFont="1" applyFill="1" applyBorder="1" applyAlignment="1">
      <alignment horizontal="right" vertical="center" wrapText="1"/>
    </xf>
    <xf numFmtId="0" fontId="164" fillId="0" borderId="1" xfId="981" applyFont="1" applyFill="1" applyBorder="1" applyAlignment="1">
      <alignment vertical="center" wrapText="1"/>
      <protection/>
    </xf>
    <xf numFmtId="0" fontId="164" fillId="0" borderId="1" xfId="981" applyFont="1" applyFill="1" applyBorder="1" applyAlignment="1">
      <alignment horizontal="left" vertical="center"/>
      <protection/>
    </xf>
    <xf numFmtId="0" fontId="164" fillId="0" borderId="0" xfId="981" applyFont="1" applyFill="1" applyAlignment="1">
      <alignment vertical="center" wrapText="1"/>
      <protection/>
    </xf>
    <xf numFmtId="0" fontId="2" fillId="0" borderId="0" xfId="1038" applyFont="1" applyFill="1" applyAlignment="1">
      <alignment horizontal="center" wrapText="1"/>
      <protection/>
    </xf>
    <xf numFmtId="0" fontId="6" fillId="0" borderId="1" xfId="1026" applyFont="1" applyFill="1" applyBorder="1" applyAlignment="1">
      <alignment horizontal="center" vertical="center" wrapText="1"/>
      <protection/>
    </xf>
    <xf numFmtId="0" fontId="6" fillId="0" borderId="43" xfId="1026" applyFont="1" applyFill="1" applyBorder="1" applyAlignment="1">
      <alignment horizontal="center" vertical="center" wrapText="1"/>
      <protection/>
    </xf>
    <xf numFmtId="0" fontId="6" fillId="0" borderId="1" xfId="1006" applyFont="1" applyFill="1" applyBorder="1" applyAlignment="1">
      <alignment horizontal="center" vertical="center" wrapText="1"/>
      <protection/>
    </xf>
    <xf numFmtId="0" fontId="3" fillId="0" borderId="40" xfId="1026" applyFont="1" applyFill="1" applyBorder="1" applyAlignment="1">
      <alignment horizontal="center" vertical="center" wrapText="1"/>
      <protection/>
    </xf>
    <xf numFmtId="0" fontId="3" fillId="0" borderId="44" xfId="1026" applyFont="1" applyFill="1" applyBorder="1" applyAlignment="1">
      <alignment horizontal="center" vertical="center" wrapText="1"/>
      <protection/>
    </xf>
    <xf numFmtId="0" fontId="3" fillId="0" borderId="45" xfId="1026" applyFont="1" applyFill="1" applyBorder="1" applyAlignment="1">
      <alignment horizontal="center" vertical="center" wrapText="1"/>
      <protection/>
    </xf>
    <xf numFmtId="0" fontId="3" fillId="0" borderId="1" xfId="1026" applyFont="1" applyFill="1" applyBorder="1" applyAlignment="1">
      <alignment horizontal="center" vertical="center" wrapText="1"/>
      <protection/>
    </xf>
    <xf numFmtId="0" fontId="6" fillId="0" borderId="0" xfId="1048" applyFont="1" applyFill="1" applyAlignment="1">
      <alignment horizontal="center"/>
      <protection/>
    </xf>
    <xf numFmtId="0" fontId="8" fillId="0" borderId="0" xfId="1048" applyFont="1" applyFill="1" applyAlignment="1">
      <alignment horizontal="center"/>
      <protection/>
    </xf>
    <xf numFmtId="0" fontId="2" fillId="0" borderId="0" xfId="1048" applyFont="1" applyFill="1" applyAlignment="1">
      <alignment horizontal="center"/>
      <protection/>
    </xf>
    <xf numFmtId="172" fontId="2" fillId="0" borderId="0" xfId="731" applyNumberFormat="1" applyFont="1" applyFill="1" applyAlignment="1">
      <alignment horizontal="center"/>
    </xf>
    <xf numFmtId="0" fontId="166" fillId="0" borderId="14" xfId="0" applyFont="1" applyBorder="1" applyAlignment="1">
      <alignment/>
    </xf>
    <xf numFmtId="0" fontId="166" fillId="0" borderId="2" xfId="0" applyFont="1" applyBorder="1" applyAlignment="1">
      <alignment/>
    </xf>
    <xf numFmtId="0" fontId="7" fillId="0" borderId="22" xfId="981" applyFont="1" applyFill="1" applyBorder="1" applyAlignment="1">
      <alignment vertical="center" wrapText="1"/>
      <protection/>
    </xf>
    <xf numFmtId="0" fontId="7" fillId="0" borderId="40" xfId="981" applyFont="1" applyFill="1" applyBorder="1" applyAlignment="1">
      <alignment vertical="center" wrapText="1"/>
      <protection/>
    </xf>
    <xf numFmtId="0" fontId="7" fillId="0" borderId="1" xfId="1038" applyFont="1" applyFill="1" applyBorder="1" applyAlignment="1">
      <alignment horizontal="center" vertical="center"/>
      <protection/>
    </xf>
    <xf numFmtId="0" fontId="7" fillId="0" borderId="2" xfId="0" applyFont="1" applyBorder="1" applyAlignment="1">
      <alignment vertical="center"/>
    </xf>
    <xf numFmtId="0" fontId="7" fillId="24" borderId="2" xfId="0" applyFont="1" applyFill="1" applyBorder="1" applyAlignment="1">
      <alignment horizontal="left"/>
    </xf>
    <xf numFmtId="0" fontId="7" fillId="0" borderId="40" xfId="1014" applyFont="1" applyFill="1" applyBorder="1" applyAlignment="1">
      <alignment horizontal="justify" vertical="center" wrapText="1"/>
      <protection/>
    </xf>
    <xf numFmtId="0" fontId="7" fillId="0" borderId="0" xfId="1014" applyFont="1" applyFill="1" applyBorder="1" applyAlignment="1">
      <alignment horizontal="justify" vertical="center" wrapText="1"/>
      <protection/>
    </xf>
    <xf numFmtId="0" fontId="7" fillId="0" borderId="41" xfId="0" applyFont="1" applyBorder="1" applyAlignment="1">
      <alignment vertical="center"/>
    </xf>
    <xf numFmtId="0" fontId="2" fillId="0" borderId="0" xfId="1006" applyFont="1" applyFill="1" applyAlignment="1">
      <alignment horizontal="center"/>
      <protection/>
    </xf>
    <xf numFmtId="0" fontId="4" fillId="0" borderId="42" xfId="981" applyFont="1" applyFill="1" applyBorder="1" applyAlignment="1">
      <alignment horizontal="center" vertical="center" wrapText="1"/>
      <protection/>
    </xf>
    <xf numFmtId="0" fontId="1" fillId="0" borderId="0" xfId="1014" applyNumberFormat="1" applyFont="1" applyFill="1" applyAlignment="1">
      <alignment horizontal="left"/>
      <protection/>
    </xf>
    <xf numFmtId="0" fontId="2" fillId="0" borderId="0" xfId="981" applyFont="1" applyFill="1" applyAlignment="1">
      <alignment horizontal="left" vertical="center" wrapText="1"/>
      <protection/>
    </xf>
    <xf numFmtId="0" fontId="3" fillId="0" borderId="19" xfId="1026" applyFont="1" applyFill="1" applyBorder="1" applyAlignment="1">
      <alignment horizontal="center" vertical="center" wrapText="1"/>
      <protection/>
    </xf>
    <xf numFmtId="0" fontId="6" fillId="0" borderId="18" xfId="1038" applyFont="1" applyFill="1" applyBorder="1" applyAlignment="1">
      <alignment horizontal="center" vertical="center"/>
      <protection/>
    </xf>
    <xf numFmtId="0" fontId="6" fillId="0" borderId="16" xfId="1038" applyFont="1" applyFill="1" applyBorder="1" applyAlignment="1">
      <alignment horizontal="center" vertical="center"/>
      <protection/>
    </xf>
    <xf numFmtId="0" fontId="6" fillId="0" borderId="46" xfId="1038" applyFont="1" applyFill="1" applyBorder="1" applyAlignment="1">
      <alignment horizontal="center" vertical="center"/>
      <protection/>
    </xf>
    <xf numFmtId="0" fontId="6" fillId="0" borderId="19" xfId="1038" applyFont="1" applyFill="1" applyBorder="1" applyAlignment="1">
      <alignment horizontal="center" vertical="center" wrapText="1"/>
      <protection/>
    </xf>
    <xf numFmtId="0" fontId="16" fillId="0" borderId="40" xfId="0" applyFont="1" applyBorder="1" applyAlignment="1">
      <alignment/>
    </xf>
    <xf numFmtId="0" fontId="6" fillId="0" borderId="40" xfId="1038" applyFont="1" applyFill="1" applyBorder="1" applyAlignment="1">
      <alignment horizontal="center" vertical="center" wrapText="1"/>
      <protection/>
    </xf>
    <xf numFmtId="0" fontId="7" fillId="0" borderId="14" xfId="981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2" fillId="0" borderId="0" xfId="1038" applyFont="1" applyFill="1" applyAlignment="1">
      <alignment horizontal="center" vertical="center" wrapText="1"/>
      <protection/>
    </xf>
    <xf numFmtId="0" fontId="16" fillId="0" borderId="22" xfId="0" applyFont="1" applyBorder="1" applyAlignment="1">
      <alignment/>
    </xf>
    <xf numFmtId="0" fontId="6" fillId="0" borderId="22" xfId="1038" applyFont="1" applyFill="1" applyBorder="1" applyAlignment="1">
      <alignment horizontal="center" vertical="center" wrapText="1"/>
      <protection/>
    </xf>
    <xf numFmtId="0" fontId="7" fillId="0" borderId="2" xfId="981" applyFont="1" applyFill="1" applyBorder="1" applyAlignment="1">
      <alignment horizontal="center" vertical="center" wrapText="1"/>
      <protection/>
    </xf>
    <xf numFmtId="0" fontId="7" fillId="0" borderId="39" xfId="981" applyFont="1" applyFill="1" applyBorder="1" applyAlignment="1">
      <alignment horizontal="center" vertical="center" wrapText="1"/>
      <protection/>
    </xf>
    <xf numFmtId="171" fontId="7" fillId="0" borderId="19" xfId="1014" applyNumberFormat="1" applyFont="1" applyFill="1" applyBorder="1" applyAlignment="1">
      <alignment horizontal="center" vertical="center" wrapText="1"/>
      <protection/>
    </xf>
    <xf numFmtId="171" fontId="7" fillId="0" borderId="22" xfId="1014" applyNumberFormat="1" applyFont="1" applyFill="1" applyBorder="1" applyAlignment="1">
      <alignment horizontal="center" vertical="center" wrapText="1"/>
      <protection/>
    </xf>
    <xf numFmtId="171" fontId="7" fillId="0" borderId="40" xfId="1014" applyNumberFormat="1" applyFont="1" applyFill="1" applyBorder="1" applyAlignment="1">
      <alignment horizontal="center" vertical="center" wrapText="1"/>
      <protection/>
    </xf>
    <xf numFmtId="0" fontId="6" fillId="0" borderId="1" xfId="1047" applyNumberFormat="1" applyFont="1" applyFill="1" applyBorder="1" applyAlignment="1">
      <alignment horizontal="center" vertical="center" wrapText="1"/>
      <protection/>
    </xf>
    <xf numFmtId="172" fontId="6" fillId="0" borderId="0" xfId="731" applyNumberFormat="1" applyFont="1" applyFill="1" applyAlignment="1">
      <alignment horizontal="center"/>
    </xf>
    <xf numFmtId="0" fontId="7" fillId="0" borderId="19" xfId="981" applyFont="1" applyFill="1" applyBorder="1" applyAlignment="1">
      <alignment horizontal="center" vertical="center" wrapText="1"/>
      <protection/>
    </xf>
    <xf numFmtId="0" fontId="7" fillId="0" borderId="22" xfId="981" applyFont="1" applyFill="1" applyBorder="1" applyAlignment="1">
      <alignment horizontal="center" vertical="center" wrapText="1"/>
      <protection/>
    </xf>
    <xf numFmtId="0" fontId="7" fillId="0" borderId="40" xfId="981" applyFont="1" applyFill="1" applyBorder="1" applyAlignment="1">
      <alignment horizontal="center" vertical="center" wrapText="1"/>
      <protection/>
    </xf>
    <xf numFmtId="0" fontId="2" fillId="0" borderId="0" xfId="1047" applyNumberFormat="1" applyFont="1" applyFill="1" applyAlignment="1">
      <alignment horizontal="center" vertical="center"/>
      <protection/>
    </xf>
    <xf numFmtId="0" fontId="6" fillId="0" borderId="19" xfId="1047" applyNumberFormat="1" applyFont="1" applyFill="1" applyBorder="1" applyAlignment="1">
      <alignment horizontal="center" vertical="center"/>
      <protection/>
    </xf>
    <xf numFmtId="0" fontId="6" fillId="0" borderId="22" xfId="1047" applyNumberFormat="1" applyFont="1" applyFill="1" applyBorder="1" applyAlignment="1">
      <alignment horizontal="center" vertical="center"/>
      <protection/>
    </xf>
    <xf numFmtId="0" fontId="6" fillId="0" borderId="40" xfId="1047" applyNumberFormat="1" applyFont="1" applyFill="1" applyBorder="1" applyAlignment="1">
      <alignment horizontal="center" vertical="center"/>
      <protection/>
    </xf>
    <xf numFmtId="0" fontId="6" fillId="0" borderId="19" xfId="1047" applyNumberFormat="1" applyFont="1" applyFill="1" applyBorder="1" applyAlignment="1">
      <alignment horizontal="center" vertical="center" wrapText="1"/>
      <protection/>
    </xf>
    <xf numFmtId="0" fontId="6" fillId="0" borderId="22" xfId="1047" applyNumberFormat="1" applyFont="1" applyFill="1" applyBorder="1" applyAlignment="1">
      <alignment horizontal="center" vertical="center" wrapText="1"/>
      <protection/>
    </xf>
    <xf numFmtId="0" fontId="6" fillId="0" borderId="40" xfId="1047" applyNumberFormat="1" applyFont="1" applyFill="1" applyBorder="1" applyAlignment="1">
      <alignment horizontal="center" vertical="center" wrapText="1"/>
      <protection/>
    </xf>
    <xf numFmtId="0" fontId="6" fillId="0" borderId="18" xfId="1047" applyNumberFormat="1" applyFont="1" applyFill="1" applyBorder="1" applyAlignment="1">
      <alignment horizontal="center" vertical="center" wrapText="1"/>
      <protection/>
    </xf>
    <xf numFmtId="0" fontId="6" fillId="0" borderId="16" xfId="1047" applyNumberFormat="1" applyFont="1" applyFill="1" applyBorder="1" applyAlignment="1">
      <alignment horizontal="center" vertical="center" wrapText="1"/>
      <protection/>
    </xf>
    <xf numFmtId="0" fontId="6" fillId="0" borderId="1" xfId="1047" applyFont="1" applyFill="1" applyBorder="1" applyAlignment="1">
      <alignment horizontal="center" vertical="center" wrapText="1"/>
      <protection/>
    </xf>
    <xf numFmtId="0" fontId="6" fillId="0" borderId="1" xfId="1047" applyFont="1" applyFill="1" applyBorder="1" applyAlignment="1">
      <alignment horizontal="center" vertical="center"/>
      <protection/>
    </xf>
    <xf numFmtId="172" fontId="6" fillId="0" borderId="19" xfId="642" applyNumberFormat="1" applyFont="1" applyFill="1" applyBorder="1" applyAlignment="1">
      <alignment horizontal="center" vertical="center" wrapText="1"/>
    </xf>
    <xf numFmtId="172" fontId="6" fillId="0" borderId="22" xfId="642" applyNumberFormat="1" applyFont="1" applyFill="1" applyBorder="1" applyAlignment="1">
      <alignment horizontal="center" vertical="center" wrapText="1"/>
    </xf>
    <xf numFmtId="172" fontId="6" fillId="0" borderId="40" xfId="642" applyNumberFormat="1" applyFont="1" applyFill="1" applyBorder="1" applyAlignment="1">
      <alignment horizontal="center" vertical="center" wrapText="1"/>
    </xf>
    <xf numFmtId="0" fontId="6" fillId="0" borderId="19" xfId="1047" applyFont="1" applyFill="1" applyBorder="1" applyAlignment="1">
      <alignment horizontal="center" vertical="center" wrapText="1"/>
      <protection/>
    </xf>
    <xf numFmtId="0" fontId="6" fillId="0" borderId="22" xfId="1047" applyFont="1" applyFill="1" applyBorder="1" applyAlignment="1">
      <alignment horizontal="center" vertical="center" wrapText="1"/>
      <protection/>
    </xf>
    <xf numFmtId="0" fontId="6" fillId="0" borderId="40" xfId="1047" applyFont="1" applyFill="1" applyBorder="1" applyAlignment="1">
      <alignment horizontal="center" vertical="center" wrapText="1"/>
      <protection/>
    </xf>
    <xf numFmtId="168" fontId="6" fillId="0" borderId="19" xfId="642" applyFont="1" applyFill="1" applyBorder="1" applyAlignment="1">
      <alignment horizontal="center" vertical="center" wrapText="1"/>
    </xf>
    <xf numFmtId="168" fontId="6" fillId="0" borderId="22" xfId="642" applyFont="1" applyFill="1" applyBorder="1" applyAlignment="1">
      <alignment horizontal="center" vertical="center" wrapText="1"/>
    </xf>
    <xf numFmtId="168" fontId="6" fillId="0" borderId="40" xfId="642" applyFont="1" applyFill="1" applyBorder="1" applyAlignment="1">
      <alignment horizontal="center" vertical="center" wrapText="1"/>
    </xf>
    <xf numFmtId="0" fontId="6" fillId="0" borderId="1" xfId="981" applyFont="1" applyFill="1" applyBorder="1" applyAlignment="1">
      <alignment horizontal="center" vertical="center" wrapText="1"/>
      <protection/>
    </xf>
    <xf numFmtId="0" fontId="2" fillId="0" borderId="0" xfId="981" applyFont="1" applyFill="1" applyAlignment="1">
      <alignment horizontal="center" vertical="center" wrapText="1"/>
      <protection/>
    </xf>
    <xf numFmtId="0" fontId="6" fillId="0" borderId="19" xfId="981" applyFont="1" applyFill="1" applyBorder="1" applyAlignment="1">
      <alignment horizontal="center" vertical="center" wrapText="1"/>
      <protection/>
    </xf>
    <xf numFmtId="0" fontId="6" fillId="0" borderId="40" xfId="98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" fontId="6" fillId="0" borderId="1" xfId="68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59" fillId="0" borderId="1" xfId="0" applyFont="1" applyBorder="1" applyAlignment="1">
      <alignment horizontal="center" vertical="center" wrapText="1"/>
    </xf>
  </cellXfs>
  <cellStyles count="1587">
    <cellStyle name="Normal" xfId="0"/>
    <cellStyle name="_x0001_" xfId="15"/>
    <cellStyle name="          &#13;&#10;shell=progman.exe&#13;&#10;m" xfId="16"/>
    <cellStyle name="          &#13;&#10;shell=progman.exe&#13;&#10;m 2" xfId="17"/>
    <cellStyle name="          &#13;&#10;shell=progman.exe&#13;&#10;m 3" xfId="18"/>
    <cellStyle name="          &#13;&#10;shell=progman.exe&#13;&#10;m 4" xfId="19"/>
    <cellStyle name="          &#13;&#10;shell=progman.exe&#13;&#10;m 5" xfId="20"/>
    <cellStyle name="??" xfId="21"/>
    <cellStyle name="?? [ - ??1" xfId="22"/>
    <cellStyle name="?? [ - ??2" xfId="23"/>
    <cellStyle name="?? [ - ??3" xfId="24"/>
    <cellStyle name="?? [ - ??4" xfId="25"/>
    <cellStyle name="?? [ - ??5" xfId="26"/>
    <cellStyle name="?? [ - ??6" xfId="27"/>
    <cellStyle name="?? [ - ??7" xfId="28"/>
    <cellStyle name="?? [ - ??8" xfId="29"/>
    <cellStyle name="?? [0.00]_        " xfId="30"/>
    <cellStyle name="?? [0]" xfId="31"/>
    <cellStyle name="?? [0] 2" xfId="32"/>
    <cellStyle name="?? [0] 2 2" xfId="33"/>
    <cellStyle name="?? [0] 2 3" xfId="34"/>
    <cellStyle name="?? [0] 2 4" xfId="35"/>
    <cellStyle name="?? [0] 2 5" xfId="36"/>
    <cellStyle name="?? [0] 3" xfId="37"/>
    <cellStyle name="?? [0] 4" xfId="38"/>
    <cellStyle name="?? [0] 5" xfId="39"/>
    <cellStyle name="?? 2" xfId="40"/>
    <cellStyle name="?? 2 2" xfId="41"/>
    <cellStyle name="?? 2 3" xfId="42"/>
    <cellStyle name="?? 2 4" xfId="43"/>
    <cellStyle name="?? 2 5" xfId="44"/>
    <cellStyle name="?? 3" xfId="45"/>
    <cellStyle name="?? 4" xfId="46"/>
    <cellStyle name="?? 5" xfId="47"/>
    <cellStyle name="?_x001D_??%U©÷u&amp;H©÷9_x0008_? s&#10;_x0007__x0001__x0001_" xfId="48"/>
    <cellStyle name="???? [0.00]_        " xfId="49"/>
    <cellStyle name="????_        " xfId="50"/>
    <cellStyle name="???[0]_?? DI" xfId="51"/>
    <cellStyle name="???_?? DI" xfId="52"/>
    <cellStyle name="??[0]_BRE" xfId="53"/>
    <cellStyle name="??_        " xfId="54"/>
    <cellStyle name="??A? [0]_ÿÿÿÿÿÿ_1_¢¬???¢â? " xfId="55"/>
    <cellStyle name="??A?_ÿÿÿÿÿÿ_1_¢¬???¢â? " xfId="56"/>
    <cellStyle name="?¡±¢¥?_?¨ù??¢´¢¥_¢¬???¢â? " xfId="57"/>
    <cellStyle name="?ðÇ%U?&amp;H?_x0008_?s&#10;_x0007__x0001__x0001_" xfId="58"/>
    <cellStyle name="_Bang Chi tieu (2)" xfId="59"/>
    <cellStyle name="_Bang Chi tieu (2) 2" xfId="60"/>
    <cellStyle name="_Bang Chi tieu (2) 3" xfId="61"/>
    <cellStyle name="_Bang Chi tieu (2) 4" xfId="62"/>
    <cellStyle name="_Bang Chi tieu (2) 5" xfId="63"/>
    <cellStyle name="_GTXD GOI 2" xfId="64"/>
    <cellStyle name="_GTXD GOI 2_KH 2012- NS -DAU TU LAP" xfId="65"/>
    <cellStyle name="_GTXD GOI 2_KH 2012- NS -DAU TU LAP 2" xfId="66"/>
    <cellStyle name="_GTXD GOI 2_KH 2012- NS -DAU TU LAP 3" xfId="67"/>
    <cellStyle name="_GTXD GOI 2_KH 2012- NS -DAU TU LAP 4" xfId="68"/>
    <cellStyle name="_GTXD GOI 2_KH 2012- NS -DAU TU LAP 5" xfId="69"/>
    <cellStyle name="_GTXD GOI1" xfId="70"/>
    <cellStyle name="_GTXD GOI1_KH 2012- NS -DAU TU LAP" xfId="71"/>
    <cellStyle name="_GTXD GOI1_KH 2012- NS -DAU TU LAP 2" xfId="72"/>
    <cellStyle name="_GTXD GOI1_KH 2012- NS -DAU TU LAP 3" xfId="73"/>
    <cellStyle name="_GTXD GOI1_KH 2012- NS -DAU TU LAP 4" xfId="74"/>
    <cellStyle name="_GTXD GOI1_KH 2012- NS -DAU TU LAP 5" xfId="75"/>
    <cellStyle name="_GTXD GOI3" xfId="76"/>
    <cellStyle name="_GTXD GOI3_KH 2012- NS -DAU TU LAP" xfId="77"/>
    <cellStyle name="_GTXD GOI3_KH 2012- NS -DAU TU LAP 2" xfId="78"/>
    <cellStyle name="_GTXD GOI3_KH 2012- NS -DAU TU LAP 3" xfId="79"/>
    <cellStyle name="_GTXD GOI3_KH 2012- NS -DAU TU LAP 4" xfId="80"/>
    <cellStyle name="_GTXD GOI3_KH 2012- NS -DAU TU LAP 5" xfId="81"/>
    <cellStyle name="_KT (2)" xfId="82"/>
    <cellStyle name="_KT (2) 2" xfId="83"/>
    <cellStyle name="_KT (2) 2 2" xfId="84"/>
    <cellStyle name="_KT (2) 2 3" xfId="85"/>
    <cellStyle name="_KT (2) 2 4" xfId="86"/>
    <cellStyle name="_KT (2) 2 5" xfId="87"/>
    <cellStyle name="_KT (2) 3" xfId="88"/>
    <cellStyle name="_KT (2) 4" xfId="89"/>
    <cellStyle name="_KT (2) 5" xfId="90"/>
    <cellStyle name="_KT (2)_1" xfId="91"/>
    <cellStyle name="_KT (2)_1 2" xfId="92"/>
    <cellStyle name="_KT (2)_1 2 2" xfId="93"/>
    <cellStyle name="_KT (2)_1 2 3" xfId="94"/>
    <cellStyle name="_KT (2)_1 2 4" xfId="95"/>
    <cellStyle name="_KT (2)_1 2 5" xfId="96"/>
    <cellStyle name="_KT (2)_1 3" xfId="97"/>
    <cellStyle name="_KT (2)_1 4" xfId="98"/>
    <cellStyle name="_KT (2)_1 5" xfId="99"/>
    <cellStyle name="_KT (2)_1_DQTV bao cao BTC" xfId="100"/>
    <cellStyle name="_KT (2)_1_quy luong con lai nam 2004" xfId="101"/>
    <cellStyle name="_KT (2)_2" xfId="102"/>
    <cellStyle name="_KT (2)_2_Book1" xfId="103"/>
    <cellStyle name="_KT (2)_2_DTDuong dong tien -sua tham tra 2009 - luong 650" xfId="104"/>
    <cellStyle name="_KT (2)_2_quy luong con lai nam 2004" xfId="105"/>
    <cellStyle name="_KT (2)_2_TG-TH" xfId="106"/>
    <cellStyle name="_KT (2)_2_TG-TH 2" xfId="107"/>
    <cellStyle name="_KT (2)_2_TG-TH 2 2" xfId="108"/>
    <cellStyle name="_KT (2)_2_TG-TH 2 3" xfId="109"/>
    <cellStyle name="_KT (2)_2_TG-TH 2 4" xfId="110"/>
    <cellStyle name="_KT (2)_2_TG-TH 2 5" xfId="111"/>
    <cellStyle name="_KT (2)_2_TG-TH 3" xfId="112"/>
    <cellStyle name="_KT (2)_2_TG-TH 4" xfId="113"/>
    <cellStyle name="_KT (2)_2_TG-TH 5" xfId="114"/>
    <cellStyle name="_KT (2)_2_TG-TH_Book1" xfId="115"/>
    <cellStyle name="_KT (2)_2_TG-TH_DQTV bao cao BTC" xfId="116"/>
    <cellStyle name="_KT (2)_2_TG-TH_DTDuong dong tien -sua tham tra 2009 - luong 650" xfId="117"/>
    <cellStyle name="_KT (2)_2_TG-TH_quy luong con lai nam 2004" xfId="118"/>
    <cellStyle name="_KT (2)_2_TG-TH_TEL OUT 2004" xfId="119"/>
    <cellStyle name="_KT (2)_3" xfId="120"/>
    <cellStyle name="_KT (2)_3_TG-TH" xfId="121"/>
    <cellStyle name="_KT (2)_3_TG-TH 2" xfId="122"/>
    <cellStyle name="_KT (2)_3_TG-TH 2 2" xfId="123"/>
    <cellStyle name="_KT (2)_3_TG-TH 2 3" xfId="124"/>
    <cellStyle name="_KT (2)_3_TG-TH 2 4" xfId="125"/>
    <cellStyle name="_KT (2)_3_TG-TH 2 5" xfId="126"/>
    <cellStyle name="_KT (2)_3_TG-TH 3" xfId="127"/>
    <cellStyle name="_KT (2)_3_TG-TH 4" xfId="128"/>
    <cellStyle name="_KT (2)_3_TG-TH 5" xfId="129"/>
    <cellStyle name="_KT (2)_3_TG-TH_DQTV bao cao BTC" xfId="130"/>
    <cellStyle name="_KT (2)_3_TG-TH_quy luong con lai nam 2004" xfId="131"/>
    <cellStyle name="_KT (2)_4" xfId="132"/>
    <cellStyle name="_KT (2)_4 2" xfId="133"/>
    <cellStyle name="_KT (2)_4 2 2" xfId="134"/>
    <cellStyle name="_KT (2)_4 2 3" xfId="135"/>
    <cellStyle name="_KT (2)_4 2 4" xfId="136"/>
    <cellStyle name="_KT (2)_4 2 5" xfId="137"/>
    <cellStyle name="_KT (2)_4 3" xfId="138"/>
    <cellStyle name="_KT (2)_4 4" xfId="139"/>
    <cellStyle name="_KT (2)_4 5" xfId="140"/>
    <cellStyle name="_KT (2)_4_Book1" xfId="141"/>
    <cellStyle name="_KT (2)_4_DQTV bao cao BTC" xfId="142"/>
    <cellStyle name="_KT (2)_4_DTDuong dong tien -sua tham tra 2009 - luong 650" xfId="143"/>
    <cellStyle name="_KT (2)_4_quy luong con lai nam 2004" xfId="144"/>
    <cellStyle name="_KT (2)_4_TEL OUT 2004" xfId="145"/>
    <cellStyle name="_KT (2)_4_TG-TH" xfId="146"/>
    <cellStyle name="_KT (2)_4_TG-TH_Book1" xfId="147"/>
    <cellStyle name="_KT (2)_4_TG-TH_DTDuong dong tien -sua tham tra 2009 - luong 650" xfId="148"/>
    <cellStyle name="_KT (2)_4_TG-TH_quy luong con lai nam 2004" xfId="149"/>
    <cellStyle name="_KT (2)_5" xfId="150"/>
    <cellStyle name="_KT (2)_5 2" xfId="151"/>
    <cellStyle name="_KT (2)_5 2 2" xfId="152"/>
    <cellStyle name="_KT (2)_5 2 3" xfId="153"/>
    <cellStyle name="_KT (2)_5 2 4" xfId="154"/>
    <cellStyle name="_KT (2)_5 2 5" xfId="155"/>
    <cellStyle name="_KT (2)_5 3" xfId="156"/>
    <cellStyle name="_KT (2)_5 4" xfId="157"/>
    <cellStyle name="_KT (2)_5 5" xfId="158"/>
    <cellStyle name="_KT (2)_5_Book1" xfId="159"/>
    <cellStyle name="_KT (2)_5_DQTV bao cao BTC" xfId="160"/>
    <cellStyle name="_KT (2)_5_DTDuong dong tien -sua tham tra 2009 - luong 650" xfId="161"/>
    <cellStyle name="_KT (2)_5_TEL OUT 2004" xfId="162"/>
    <cellStyle name="_KT (2)_DQTV bao cao BTC" xfId="163"/>
    <cellStyle name="_KT (2)_quy luong con lai nam 2004" xfId="164"/>
    <cellStyle name="_KT (2)_TG-TH" xfId="165"/>
    <cellStyle name="_KT_TG" xfId="166"/>
    <cellStyle name="_KT_TG_1" xfId="167"/>
    <cellStyle name="_KT_TG_1 2" xfId="168"/>
    <cellStyle name="_KT_TG_1 2 2" xfId="169"/>
    <cellStyle name="_KT_TG_1 2 3" xfId="170"/>
    <cellStyle name="_KT_TG_1 2 4" xfId="171"/>
    <cellStyle name="_KT_TG_1 2 5" xfId="172"/>
    <cellStyle name="_KT_TG_1 3" xfId="173"/>
    <cellStyle name="_KT_TG_1 4" xfId="174"/>
    <cellStyle name="_KT_TG_1 5" xfId="175"/>
    <cellStyle name="_KT_TG_1_Book1" xfId="176"/>
    <cellStyle name="_KT_TG_1_DQTV bao cao BTC" xfId="177"/>
    <cellStyle name="_KT_TG_1_DTDuong dong tien -sua tham tra 2009 - luong 650" xfId="178"/>
    <cellStyle name="_KT_TG_1_TEL OUT 2004" xfId="179"/>
    <cellStyle name="_KT_TG_2" xfId="180"/>
    <cellStyle name="_KT_TG_2 2" xfId="181"/>
    <cellStyle name="_KT_TG_2 2 2" xfId="182"/>
    <cellStyle name="_KT_TG_2 2 3" xfId="183"/>
    <cellStyle name="_KT_TG_2 2 4" xfId="184"/>
    <cellStyle name="_KT_TG_2 2 5" xfId="185"/>
    <cellStyle name="_KT_TG_2 3" xfId="186"/>
    <cellStyle name="_KT_TG_2 4" xfId="187"/>
    <cellStyle name="_KT_TG_2 5" xfId="188"/>
    <cellStyle name="_KT_TG_2_Book1" xfId="189"/>
    <cellStyle name="_KT_TG_2_DQTV bao cao BTC" xfId="190"/>
    <cellStyle name="_KT_TG_2_DTDuong dong tien -sua tham tra 2009 - luong 650" xfId="191"/>
    <cellStyle name="_KT_TG_2_quy luong con lai nam 2004" xfId="192"/>
    <cellStyle name="_KT_TG_2_TEL OUT 2004" xfId="193"/>
    <cellStyle name="_KT_TG_3" xfId="194"/>
    <cellStyle name="_KT_TG_4" xfId="195"/>
    <cellStyle name="_KT_TG_4 2" xfId="196"/>
    <cellStyle name="_KT_TG_4 2 2" xfId="197"/>
    <cellStyle name="_KT_TG_4 2 3" xfId="198"/>
    <cellStyle name="_KT_TG_4 2 4" xfId="199"/>
    <cellStyle name="_KT_TG_4 2 5" xfId="200"/>
    <cellStyle name="_KT_TG_4 3" xfId="201"/>
    <cellStyle name="_KT_TG_4 4" xfId="202"/>
    <cellStyle name="_KT_TG_4 5" xfId="203"/>
    <cellStyle name="_KT_TG_4_DQTV bao cao BTC" xfId="204"/>
    <cellStyle name="_KT_TG_4_quy luong con lai nam 2004" xfId="205"/>
    <cellStyle name="_KT_TG_Book1" xfId="206"/>
    <cellStyle name="_KT_TG_DTDuong dong tien -sua tham tra 2009 - luong 650" xfId="207"/>
    <cellStyle name="_KT_TG_quy luong con lai nam 2004" xfId="208"/>
    <cellStyle name="_quy luong con lai nam 2004" xfId="209"/>
    <cellStyle name="_TG-TH" xfId="210"/>
    <cellStyle name="_TG-TH_1" xfId="211"/>
    <cellStyle name="_TG-TH_1 2" xfId="212"/>
    <cellStyle name="_TG-TH_1 2 2" xfId="213"/>
    <cellStyle name="_TG-TH_1 2 3" xfId="214"/>
    <cellStyle name="_TG-TH_1 2 4" xfId="215"/>
    <cellStyle name="_TG-TH_1 2 5" xfId="216"/>
    <cellStyle name="_TG-TH_1 3" xfId="217"/>
    <cellStyle name="_TG-TH_1 4" xfId="218"/>
    <cellStyle name="_TG-TH_1 5" xfId="219"/>
    <cellStyle name="_TG-TH_1_Book1" xfId="220"/>
    <cellStyle name="_TG-TH_1_DQTV bao cao BTC" xfId="221"/>
    <cellStyle name="_TG-TH_1_DTDuong dong tien -sua tham tra 2009 - luong 650" xfId="222"/>
    <cellStyle name="_TG-TH_1_TEL OUT 2004" xfId="223"/>
    <cellStyle name="_TG-TH_2" xfId="224"/>
    <cellStyle name="_TG-TH_2 2" xfId="225"/>
    <cellStyle name="_TG-TH_2 2 2" xfId="226"/>
    <cellStyle name="_TG-TH_2 2 3" xfId="227"/>
    <cellStyle name="_TG-TH_2 2 4" xfId="228"/>
    <cellStyle name="_TG-TH_2 2 5" xfId="229"/>
    <cellStyle name="_TG-TH_2 3" xfId="230"/>
    <cellStyle name="_TG-TH_2 4" xfId="231"/>
    <cellStyle name="_TG-TH_2 5" xfId="232"/>
    <cellStyle name="_TG-TH_2_Book1" xfId="233"/>
    <cellStyle name="_TG-TH_2_DQTV bao cao BTC" xfId="234"/>
    <cellStyle name="_TG-TH_2_DTDuong dong tien -sua tham tra 2009 - luong 650" xfId="235"/>
    <cellStyle name="_TG-TH_2_quy luong con lai nam 2004" xfId="236"/>
    <cellStyle name="_TG-TH_2_TEL OUT 2004" xfId="237"/>
    <cellStyle name="_TG-TH_3" xfId="238"/>
    <cellStyle name="_TG-TH_3 2" xfId="239"/>
    <cellStyle name="_TG-TH_3 2 2" xfId="240"/>
    <cellStyle name="_TG-TH_3 2 3" xfId="241"/>
    <cellStyle name="_TG-TH_3 2 4" xfId="242"/>
    <cellStyle name="_TG-TH_3 2 5" xfId="243"/>
    <cellStyle name="_TG-TH_3 3" xfId="244"/>
    <cellStyle name="_TG-TH_3 4" xfId="245"/>
    <cellStyle name="_TG-TH_3 5" xfId="246"/>
    <cellStyle name="_TG-TH_3_DQTV bao cao BTC" xfId="247"/>
    <cellStyle name="_TG-TH_3_quy luong con lai nam 2004" xfId="248"/>
    <cellStyle name="_TG-TH_4" xfId="249"/>
    <cellStyle name="_TG-TH_4_Book1" xfId="250"/>
    <cellStyle name="_TG-TH_4_DTDuong dong tien -sua tham tra 2009 - luong 650" xfId="251"/>
    <cellStyle name="_TG-TH_4_quy luong con lai nam 2004" xfId="252"/>
    <cellStyle name="_TKP" xfId="253"/>
    <cellStyle name="_TKP_KH 2012- NS -DAU TU LAP" xfId="254"/>
    <cellStyle name="_TKP_KH 2012- NS -DAU TU LAP 2" xfId="255"/>
    <cellStyle name="_TKP_KH 2012- NS -DAU TU LAP 3" xfId="256"/>
    <cellStyle name="_TKP_KH 2012- NS -DAU TU LAP 4" xfId="257"/>
    <cellStyle name="_TKP_KH 2012- NS -DAU TU LAP 5" xfId="258"/>
    <cellStyle name="~1" xfId="259"/>
    <cellStyle name="’Ê‰Ý [0.00]_laroux" xfId="260"/>
    <cellStyle name="’Ê‰Ý_laroux" xfId="261"/>
    <cellStyle name="•W_’·Šú‰p•¶" xfId="262"/>
    <cellStyle name="•W€_¯–ì" xfId="263"/>
    <cellStyle name="0" xfId="264"/>
    <cellStyle name="1" xfId="265"/>
    <cellStyle name="1_7 noi 48 goi C5 9 vi na" xfId="266"/>
    <cellStyle name="1_7 noi 48 goi C5 9 vi na_KH 2012- NS -DAU TU LAP" xfId="267"/>
    <cellStyle name="1_7 noi 48 goi C5 9 vi na_KH 2012- NS -DAU TU LAP 2" xfId="268"/>
    <cellStyle name="1_7 noi 48 goi C5 9 vi na_KH 2012- NS -DAU TU LAP 3" xfId="269"/>
    <cellStyle name="1_7 noi 48 goi C5 9 vi na_KH 2012- NS -DAU TU LAP 4" xfId="270"/>
    <cellStyle name="1_7 noi 48 goi C5 9 vi na_KH 2012- NS -DAU TU LAP 5" xfId="271"/>
    <cellStyle name="1_Book1" xfId="272"/>
    <cellStyle name="1_Book1_1" xfId="273"/>
    <cellStyle name="1_Book1_1_KH 2012- NS -DAU TU LAP" xfId="274"/>
    <cellStyle name="1_Book1_1_KH 2012- NS -DAU TU LAP 2" xfId="275"/>
    <cellStyle name="1_Book1_1_KH 2012- NS -DAU TU LAP 3" xfId="276"/>
    <cellStyle name="1_Book1_1_KH 2012- NS -DAU TU LAP 4" xfId="277"/>
    <cellStyle name="1_Book1_1_KH 2012- NS -DAU TU LAP 5" xfId="278"/>
    <cellStyle name="1_Cau thuy dien Ban La (Cu Anh)" xfId="279"/>
    <cellStyle name="1_Cau thuy dien Ban La (Cu Anh)_KH 2012- NS -DAU TU LAP" xfId="280"/>
    <cellStyle name="1_Cau thuy dien Ban La (Cu Anh)_KH 2012- NS -DAU TU LAP 2" xfId="281"/>
    <cellStyle name="1_Cau thuy dien Ban La (Cu Anh)_KH 2012- NS -DAU TU LAP 3" xfId="282"/>
    <cellStyle name="1_Cau thuy dien Ban La (Cu Anh)_KH 2012- NS -DAU TU LAP 4" xfId="283"/>
    <cellStyle name="1_Cau thuy dien Ban La (Cu Anh)_KH 2012- NS -DAU TU LAP 5" xfId="284"/>
    <cellStyle name="1_DT972000" xfId="285"/>
    <cellStyle name="1_dtCau Km3+429,21TL685" xfId="286"/>
    <cellStyle name="1_Dtdchinh2397" xfId="287"/>
    <cellStyle name="1_Dtdchinh2397 2" xfId="288"/>
    <cellStyle name="1_Dtdchinh2397 3" xfId="289"/>
    <cellStyle name="1_Dtdchinh2397 4" xfId="290"/>
    <cellStyle name="1_Dtdchinh2397 5" xfId="291"/>
    <cellStyle name="1_Dtdchinh2397_KH 2012- NS -DAU TU LAP" xfId="292"/>
    <cellStyle name="1_Du thau" xfId="293"/>
    <cellStyle name="1_Du toan 558 (Km17+508.12 - Km 22)" xfId="294"/>
    <cellStyle name="1_Du toan 558 (Km17+508.12 - Km 22)_KH 2012- NS -DAU TU LAP" xfId="295"/>
    <cellStyle name="1_Du toan 558 (Km17+508.12 - Km 22)_KH 2012- NS -DAU TU LAP 2" xfId="296"/>
    <cellStyle name="1_Du toan 558 (Km17+508.12 - Km 22)_KH 2012- NS -DAU TU LAP 3" xfId="297"/>
    <cellStyle name="1_Du toan 558 (Km17+508.12 - Km 22)_KH 2012- NS -DAU TU LAP 4" xfId="298"/>
    <cellStyle name="1_Du toan 558 (Km17+508.12 - Km 22)_KH 2012- NS -DAU TU LAP 5" xfId="299"/>
    <cellStyle name="1_Gia_VLQL48_duyet " xfId="300"/>
    <cellStyle name="1_Gia_VLQL48_duyet _KH 2012- NS -DAU TU LAP" xfId="301"/>
    <cellStyle name="1_Gia_VLQL48_duyet _KH 2012- NS -DAU TU LAP 2" xfId="302"/>
    <cellStyle name="1_Gia_VLQL48_duyet _KH 2012- NS -DAU TU LAP 3" xfId="303"/>
    <cellStyle name="1_Gia_VLQL48_duyet _KH 2012- NS -DAU TU LAP 4" xfId="304"/>
    <cellStyle name="1_Gia_VLQL48_duyet _KH 2012- NS -DAU TU LAP 5" xfId="305"/>
    <cellStyle name="1_GIA-DUTHAUsuaNS" xfId="306"/>
    <cellStyle name="1_KL km 0-km3+300 dieu chinh 4-2008" xfId="307"/>
    <cellStyle name="1_KLNM 1303" xfId="308"/>
    <cellStyle name="1_KlQdinhduyet" xfId="309"/>
    <cellStyle name="1_KlQdinhduyet_KH 2012- NS -DAU TU LAP" xfId="310"/>
    <cellStyle name="1_KlQdinhduyet_KH 2012- NS -DAU TU LAP 2" xfId="311"/>
    <cellStyle name="1_KlQdinhduyet_KH 2012- NS -DAU TU LAP 3" xfId="312"/>
    <cellStyle name="1_KlQdinhduyet_KH 2012- NS -DAU TU LAP 4" xfId="313"/>
    <cellStyle name="1_KlQdinhduyet_KH 2012- NS -DAU TU LAP 5" xfId="314"/>
    <cellStyle name="1_Thong ke cong" xfId="315"/>
    <cellStyle name="1_Thong ke cong_KH 2012- NS -DAU TU LAP" xfId="316"/>
    <cellStyle name="1_Thong ke cong_KH 2012- NS -DAU TU LAP 2" xfId="317"/>
    <cellStyle name="1_Thong ke cong_KH 2012- NS -DAU TU LAP 3" xfId="318"/>
    <cellStyle name="1_Thong ke cong_KH 2012- NS -DAU TU LAP 4" xfId="319"/>
    <cellStyle name="1_Thong ke cong_KH 2012- NS -DAU TU LAP 5" xfId="320"/>
    <cellStyle name="1_thong ke giao dan sinh" xfId="321"/>
    <cellStyle name="1_thong ke giao dan sinh_KH 2012- NS -DAU TU LAP" xfId="322"/>
    <cellStyle name="1_thong ke giao dan sinh_KH 2012- NS -DAU TU LAP 2" xfId="323"/>
    <cellStyle name="1_thong ke giao dan sinh_KH 2012- NS -DAU TU LAP 3" xfId="324"/>
    <cellStyle name="1_thong ke giao dan sinh_KH 2012- NS -DAU TU LAP 4" xfId="325"/>
    <cellStyle name="1_thong ke giao dan sinh_KH 2012- NS -DAU TU LAP 5" xfId="326"/>
    <cellStyle name="1_TonghopKL_BOY-sual2" xfId="327"/>
    <cellStyle name="1_ÿÿÿÿÿ" xfId="328"/>
    <cellStyle name="¹éºÐÀ²_±âÅ¸" xfId="329"/>
    <cellStyle name="2" xfId="330"/>
    <cellStyle name="2_7 noi 48 goi C5 9 vi na" xfId="331"/>
    <cellStyle name="2_7 noi 48 goi C5 9 vi na_KH 2012- NS -DAU TU LAP" xfId="332"/>
    <cellStyle name="2_7 noi 48 goi C5 9 vi na_KH 2012- NS -DAU TU LAP 2" xfId="333"/>
    <cellStyle name="2_7 noi 48 goi C5 9 vi na_KH 2012- NS -DAU TU LAP 3" xfId="334"/>
    <cellStyle name="2_7 noi 48 goi C5 9 vi na_KH 2012- NS -DAU TU LAP 4" xfId="335"/>
    <cellStyle name="2_7 noi 48 goi C5 9 vi na_KH 2012- NS -DAU TU LAP 5" xfId="336"/>
    <cellStyle name="2_Book1" xfId="337"/>
    <cellStyle name="2_Book1_1" xfId="338"/>
    <cellStyle name="2_Book1_1_KH 2012- NS -DAU TU LAP" xfId="339"/>
    <cellStyle name="2_Book1_1_KH 2012- NS -DAU TU LAP 2" xfId="340"/>
    <cellStyle name="2_Book1_1_KH 2012- NS -DAU TU LAP 3" xfId="341"/>
    <cellStyle name="2_Book1_1_KH 2012- NS -DAU TU LAP 4" xfId="342"/>
    <cellStyle name="2_Book1_1_KH 2012- NS -DAU TU LAP 5" xfId="343"/>
    <cellStyle name="2_Cau thuy dien Ban La (Cu Anh)" xfId="344"/>
    <cellStyle name="2_Cau thuy dien Ban La (Cu Anh)_KH 2012- NS -DAU TU LAP" xfId="345"/>
    <cellStyle name="2_Cau thuy dien Ban La (Cu Anh)_KH 2012- NS -DAU TU LAP 2" xfId="346"/>
    <cellStyle name="2_Cau thuy dien Ban La (Cu Anh)_KH 2012- NS -DAU TU LAP 3" xfId="347"/>
    <cellStyle name="2_Cau thuy dien Ban La (Cu Anh)_KH 2012- NS -DAU TU LAP 4" xfId="348"/>
    <cellStyle name="2_Cau thuy dien Ban La (Cu Anh)_KH 2012- NS -DAU TU LAP 5" xfId="349"/>
    <cellStyle name="2_Dtdchinh2397" xfId="350"/>
    <cellStyle name="2_Dtdchinh2397 2" xfId="351"/>
    <cellStyle name="2_Dtdchinh2397 3" xfId="352"/>
    <cellStyle name="2_Dtdchinh2397 4" xfId="353"/>
    <cellStyle name="2_Dtdchinh2397 5" xfId="354"/>
    <cellStyle name="2_Dtdchinh2397_KH 2012- NS -DAU TU LAP" xfId="355"/>
    <cellStyle name="2_Du toan 558 (Km17+508.12 - Km 22)" xfId="356"/>
    <cellStyle name="2_Du toan 558 (Km17+508.12 - Km 22)_KH 2012- NS -DAU TU LAP" xfId="357"/>
    <cellStyle name="2_Du toan 558 (Km17+508.12 - Km 22)_KH 2012- NS -DAU TU LAP 2" xfId="358"/>
    <cellStyle name="2_Du toan 558 (Km17+508.12 - Km 22)_KH 2012- NS -DAU TU LAP 3" xfId="359"/>
    <cellStyle name="2_Du toan 558 (Km17+508.12 - Km 22)_KH 2012- NS -DAU TU LAP 4" xfId="360"/>
    <cellStyle name="2_Du toan 558 (Km17+508.12 - Km 22)_KH 2012- NS -DAU TU LAP 5" xfId="361"/>
    <cellStyle name="2_Gia_VLQL48_duyet " xfId="362"/>
    <cellStyle name="2_Gia_VLQL48_duyet _KH 2012- NS -DAU TU LAP" xfId="363"/>
    <cellStyle name="2_Gia_VLQL48_duyet _KH 2012- NS -DAU TU LAP 2" xfId="364"/>
    <cellStyle name="2_Gia_VLQL48_duyet _KH 2012- NS -DAU TU LAP 3" xfId="365"/>
    <cellStyle name="2_Gia_VLQL48_duyet _KH 2012- NS -DAU TU LAP 4" xfId="366"/>
    <cellStyle name="2_Gia_VLQL48_duyet _KH 2012- NS -DAU TU LAP 5" xfId="367"/>
    <cellStyle name="2_KLNM 1303" xfId="368"/>
    <cellStyle name="2_KlQdinhduyet" xfId="369"/>
    <cellStyle name="2_KlQdinhduyet_KH 2012- NS -DAU TU LAP" xfId="370"/>
    <cellStyle name="2_KlQdinhduyet_KH 2012- NS -DAU TU LAP 2" xfId="371"/>
    <cellStyle name="2_KlQdinhduyet_KH 2012- NS -DAU TU LAP 3" xfId="372"/>
    <cellStyle name="2_KlQdinhduyet_KH 2012- NS -DAU TU LAP 4" xfId="373"/>
    <cellStyle name="2_KlQdinhduyet_KH 2012- NS -DAU TU LAP 5" xfId="374"/>
    <cellStyle name="2_Thong ke cong" xfId="375"/>
    <cellStyle name="2_Thong ke cong_KH 2012- NS -DAU TU LAP" xfId="376"/>
    <cellStyle name="2_Thong ke cong_KH 2012- NS -DAU TU LAP 2" xfId="377"/>
    <cellStyle name="2_Thong ke cong_KH 2012- NS -DAU TU LAP 3" xfId="378"/>
    <cellStyle name="2_Thong ke cong_KH 2012- NS -DAU TU LAP 4" xfId="379"/>
    <cellStyle name="2_Thong ke cong_KH 2012- NS -DAU TU LAP 5" xfId="380"/>
    <cellStyle name="2_thong ke giao dan sinh" xfId="381"/>
    <cellStyle name="2_thong ke giao dan sinh_KH 2012- NS -DAU TU LAP" xfId="382"/>
    <cellStyle name="2_thong ke giao dan sinh_KH 2012- NS -DAU TU LAP 2" xfId="383"/>
    <cellStyle name="2_thong ke giao dan sinh_KH 2012- NS -DAU TU LAP 3" xfId="384"/>
    <cellStyle name="2_thong ke giao dan sinh_KH 2012- NS -DAU TU LAP 4" xfId="385"/>
    <cellStyle name="2_thong ke giao dan sinh_KH 2012- NS -DAU TU LAP 5" xfId="386"/>
    <cellStyle name="2_ÿÿÿÿÿ" xfId="387"/>
    <cellStyle name="20" xfId="388"/>
    <cellStyle name="20% - Accent1" xfId="389"/>
    <cellStyle name="20% - Accent1 2" xfId="390"/>
    <cellStyle name="20% - Accent1_mãu Quyên gửi" xfId="391"/>
    <cellStyle name="20% - Accent2" xfId="392"/>
    <cellStyle name="20% - Accent2 2" xfId="393"/>
    <cellStyle name="20% - Accent2_mãu Quyên gửi" xfId="394"/>
    <cellStyle name="20% - Accent3" xfId="395"/>
    <cellStyle name="20% - Accent3 2" xfId="396"/>
    <cellStyle name="20% - Accent3_mãu Quyên gửi" xfId="397"/>
    <cellStyle name="20% - Accent4" xfId="398"/>
    <cellStyle name="20% - Accent4 2" xfId="399"/>
    <cellStyle name="20% - Accent4_mãu Quyên gửi" xfId="400"/>
    <cellStyle name="20% - Accent5" xfId="401"/>
    <cellStyle name="20% - Accent5 2" xfId="402"/>
    <cellStyle name="20% - Accent5_mãu Quyên gửi" xfId="403"/>
    <cellStyle name="20% - Accent6" xfId="404"/>
    <cellStyle name="20% - Accent6 2" xfId="405"/>
    <cellStyle name="20% - Accent6_mãu Quyên gửi" xfId="406"/>
    <cellStyle name="20% - Nhấn1" xfId="407"/>
    <cellStyle name="20% - Nhấn2" xfId="408"/>
    <cellStyle name="20% - Nhấn3" xfId="409"/>
    <cellStyle name="20% - Nhấn4" xfId="410"/>
    <cellStyle name="20% - Nhấn5" xfId="411"/>
    <cellStyle name="20% - Nhấn6" xfId="412"/>
    <cellStyle name="3" xfId="413"/>
    <cellStyle name="3_7 noi 48 goi C5 9 vi na" xfId="414"/>
    <cellStyle name="3_7 noi 48 goi C5 9 vi na_KH 2012- NS -DAU TU LAP" xfId="415"/>
    <cellStyle name="3_7 noi 48 goi C5 9 vi na_KH 2012- NS -DAU TU LAP 2" xfId="416"/>
    <cellStyle name="3_7 noi 48 goi C5 9 vi na_KH 2012- NS -DAU TU LAP 3" xfId="417"/>
    <cellStyle name="3_7 noi 48 goi C5 9 vi na_KH 2012- NS -DAU TU LAP 4" xfId="418"/>
    <cellStyle name="3_7 noi 48 goi C5 9 vi na_KH 2012- NS -DAU TU LAP 5" xfId="419"/>
    <cellStyle name="3_Book1" xfId="420"/>
    <cellStyle name="3_Book1_1" xfId="421"/>
    <cellStyle name="3_Book1_1_KH 2012- NS -DAU TU LAP" xfId="422"/>
    <cellStyle name="3_Book1_1_KH 2012- NS -DAU TU LAP 2" xfId="423"/>
    <cellStyle name="3_Book1_1_KH 2012- NS -DAU TU LAP 3" xfId="424"/>
    <cellStyle name="3_Book1_1_KH 2012- NS -DAU TU LAP 4" xfId="425"/>
    <cellStyle name="3_Book1_1_KH 2012- NS -DAU TU LAP 5" xfId="426"/>
    <cellStyle name="3_Cau thuy dien Ban La (Cu Anh)" xfId="427"/>
    <cellStyle name="3_Cau thuy dien Ban La (Cu Anh)_KH 2012- NS -DAU TU LAP" xfId="428"/>
    <cellStyle name="3_Cau thuy dien Ban La (Cu Anh)_KH 2012- NS -DAU TU LAP 2" xfId="429"/>
    <cellStyle name="3_Cau thuy dien Ban La (Cu Anh)_KH 2012- NS -DAU TU LAP 3" xfId="430"/>
    <cellStyle name="3_Cau thuy dien Ban La (Cu Anh)_KH 2012- NS -DAU TU LAP 4" xfId="431"/>
    <cellStyle name="3_Cau thuy dien Ban La (Cu Anh)_KH 2012- NS -DAU TU LAP 5" xfId="432"/>
    <cellStyle name="3_Dtdchinh2397" xfId="433"/>
    <cellStyle name="3_Dtdchinh2397 2" xfId="434"/>
    <cellStyle name="3_Dtdchinh2397 3" xfId="435"/>
    <cellStyle name="3_Dtdchinh2397 4" xfId="436"/>
    <cellStyle name="3_Dtdchinh2397 5" xfId="437"/>
    <cellStyle name="3_Dtdchinh2397_KH 2012- NS -DAU TU LAP" xfId="438"/>
    <cellStyle name="3_Du toan 558 (Km17+508.12 - Km 22)" xfId="439"/>
    <cellStyle name="3_Du toan 558 (Km17+508.12 - Km 22)_KH 2012- NS -DAU TU LAP" xfId="440"/>
    <cellStyle name="3_Du toan 558 (Km17+508.12 - Km 22)_KH 2012- NS -DAU TU LAP 2" xfId="441"/>
    <cellStyle name="3_Du toan 558 (Km17+508.12 - Km 22)_KH 2012- NS -DAU TU LAP 3" xfId="442"/>
    <cellStyle name="3_Du toan 558 (Km17+508.12 - Km 22)_KH 2012- NS -DAU TU LAP 4" xfId="443"/>
    <cellStyle name="3_Du toan 558 (Km17+508.12 - Km 22)_KH 2012- NS -DAU TU LAP 5" xfId="444"/>
    <cellStyle name="3_Gia_VLQL48_duyet " xfId="445"/>
    <cellStyle name="3_Gia_VLQL48_duyet _KH 2012- NS -DAU TU LAP" xfId="446"/>
    <cellStyle name="3_Gia_VLQL48_duyet _KH 2012- NS -DAU TU LAP 2" xfId="447"/>
    <cellStyle name="3_Gia_VLQL48_duyet _KH 2012- NS -DAU TU LAP 3" xfId="448"/>
    <cellStyle name="3_Gia_VLQL48_duyet _KH 2012- NS -DAU TU LAP 4" xfId="449"/>
    <cellStyle name="3_Gia_VLQL48_duyet _KH 2012- NS -DAU TU LAP 5" xfId="450"/>
    <cellStyle name="3_KLNM 1303" xfId="451"/>
    <cellStyle name="3_KlQdinhduyet" xfId="452"/>
    <cellStyle name="3_KlQdinhduyet_KH 2012- NS -DAU TU LAP" xfId="453"/>
    <cellStyle name="3_KlQdinhduyet_KH 2012- NS -DAU TU LAP 2" xfId="454"/>
    <cellStyle name="3_KlQdinhduyet_KH 2012- NS -DAU TU LAP 3" xfId="455"/>
    <cellStyle name="3_KlQdinhduyet_KH 2012- NS -DAU TU LAP 4" xfId="456"/>
    <cellStyle name="3_KlQdinhduyet_KH 2012- NS -DAU TU LAP 5" xfId="457"/>
    <cellStyle name="3_Thong ke cong" xfId="458"/>
    <cellStyle name="3_Thong ke cong_KH 2012- NS -DAU TU LAP" xfId="459"/>
    <cellStyle name="3_Thong ke cong_KH 2012- NS -DAU TU LAP 2" xfId="460"/>
    <cellStyle name="3_Thong ke cong_KH 2012- NS -DAU TU LAP 3" xfId="461"/>
    <cellStyle name="3_Thong ke cong_KH 2012- NS -DAU TU LAP 4" xfId="462"/>
    <cellStyle name="3_Thong ke cong_KH 2012- NS -DAU TU LAP 5" xfId="463"/>
    <cellStyle name="3_thong ke giao dan sinh" xfId="464"/>
    <cellStyle name="3_thong ke giao dan sinh_KH 2012- NS -DAU TU LAP" xfId="465"/>
    <cellStyle name="3_thong ke giao dan sinh_KH 2012- NS -DAU TU LAP 2" xfId="466"/>
    <cellStyle name="3_thong ke giao dan sinh_KH 2012- NS -DAU TU LAP 3" xfId="467"/>
    <cellStyle name="3_thong ke giao dan sinh_KH 2012- NS -DAU TU LAP 4" xfId="468"/>
    <cellStyle name="3_thong ke giao dan sinh_KH 2012- NS -DAU TU LAP 5" xfId="469"/>
    <cellStyle name="3_ÿÿÿÿÿ" xfId="470"/>
    <cellStyle name="4" xfId="471"/>
    <cellStyle name="4_7 noi 48 goi C5 9 vi na" xfId="472"/>
    <cellStyle name="4_7 noi 48 goi C5 9 vi na_KH 2012- NS -DAU TU LAP" xfId="473"/>
    <cellStyle name="4_7 noi 48 goi C5 9 vi na_KH 2012- NS -DAU TU LAP 2" xfId="474"/>
    <cellStyle name="4_7 noi 48 goi C5 9 vi na_KH 2012- NS -DAU TU LAP 3" xfId="475"/>
    <cellStyle name="4_7 noi 48 goi C5 9 vi na_KH 2012- NS -DAU TU LAP 4" xfId="476"/>
    <cellStyle name="4_7 noi 48 goi C5 9 vi na_KH 2012- NS -DAU TU LAP 5" xfId="477"/>
    <cellStyle name="4_Book1" xfId="478"/>
    <cellStyle name="4_Book1_1" xfId="479"/>
    <cellStyle name="4_Book1_1_KH 2012- NS -DAU TU LAP" xfId="480"/>
    <cellStyle name="4_Book1_1_KH 2012- NS -DAU TU LAP 2" xfId="481"/>
    <cellStyle name="4_Book1_1_KH 2012- NS -DAU TU LAP 3" xfId="482"/>
    <cellStyle name="4_Book1_1_KH 2012- NS -DAU TU LAP 4" xfId="483"/>
    <cellStyle name="4_Book1_1_KH 2012- NS -DAU TU LAP 5" xfId="484"/>
    <cellStyle name="4_Cau thuy dien Ban La (Cu Anh)" xfId="485"/>
    <cellStyle name="4_Cau thuy dien Ban La (Cu Anh)_KH 2012- NS -DAU TU LAP" xfId="486"/>
    <cellStyle name="4_Cau thuy dien Ban La (Cu Anh)_KH 2012- NS -DAU TU LAP 2" xfId="487"/>
    <cellStyle name="4_Cau thuy dien Ban La (Cu Anh)_KH 2012- NS -DAU TU LAP 3" xfId="488"/>
    <cellStyle name="4_Cau thuy dien Ban La (Cu Anh)_KH 2012- NS -DAU TU LAP 4" xfId="489"/>
    <cellStyle name="4_Cau thuy dien Ban La (Cu Anh)_KH 2012- NS -DAU TU LAP 5" xfId="490"/>
    <cellStyle name="4_Dtdchinh2397" xfId="491"/>
    <cellStyle name="4_Dtdchinh2397 2" xfId="492"/>
    <cellStyle name="4_Dtdchinh2397 3" xfId="493"/>
    <cellStyle name="4_Dtdchinh2397 4" xfId="494"/>
    <cellStyle name="4_Dtdchinh2397 5" xfId="495"/>
    <cellStyle name="4_Dtdchinh2397_KH 2012- NS -DAU TU LAP" xfId="496"/>
    <cellStyle name="4_Du toan 558 (Km17+508.12 - Km 22)" xfId="497"/>
    <cellStyle name="4_Du toan 558 (Km17+508.12 - Km 22)_KH 2012- NS -DAU TU LAP" xfId="498"/>
    <cellStyle name="4_Du toan 558 (Km17+508.12 - Km 22)_KH 2012- NS -DAU TU LAP 2" xfId="499"/>
    <cellStyle name="4_Du toan 558 (Km17+508.12 - Km 22)_KH 2012- NS -DAU TU LAP 3" xfId="500"/>
    <cellStyle name="4_Du toan 558 (Km17+508.12 - Km 22)_KH 2012- NS -DAU TU LAP 4" xfId="501"/>
    <cellStyle name="4_Du toan 558 (Km17+508.12 - Km 22)_KH 2012- NS -DAU TU LAP 5" xfId="502"/>
    <cellStyle name="4_Gia_VLQL48_duyet " xfId="503"/>
    <cellStyle name="4_Gia_VLQL48_duyet _KH 2012- NS -DAU TU LAP" xfId="504"/>
    <cellStyle name="4_Gia_VLQL48_duyet _KH 2012- NS -DAU TU LAP 2" xfId="505"/>
    <cellStyle name="4_Gia_VLQL48_duyet _KH 2012- NS -DAU TU LAP 3" xfId="506"/>
    <cellStyle name="4_Gia_VLQL48_duyet _KH 2012- NS -DAU TU LAP 4" xfId="507"/>
    <cellStyle name="4_Gia_VLQL48_duyet _KH 2012- NS -DAU TU LAP 5" xfId="508"/>
    <cellStyle name="4_KLNM 1303" xfId="509"/>
    <cellStyle name="4_KlQdinhduyet" xfId="510"/>
    <cellStyle name="4_KlQdinhduyet_KH 2012- NS -DAU TU LAP" xfId="511"/>
    <cellStyle name="4_KlQdinhduyet_KH 2012- NS -DAU TU LAP 2" xfId="512"/>
    <cellStyle name="4_KlQdinhduyet_KH 2012- NS -DAU TU LAP 3" xfId="513"/>
    <cellStyle name="4_KlQdinhduyet_KH 2012- NS -DAU TU LAP 4" xfId="514"/>
    <cellStyle name="4_KlQdinhduyet_KH 2012- NS -DAU TU LAP 5" xfId="515"/>
    <cellStyle name="4_Thong ke cong" xfId="516"/>
    <cellStyle name="4_Thong ke cong_KH 2012- NS -DAU TU LAP" xfId="517"/>
    <cellStyle name="4_Thong ke cong_KH 2012- NS -DAU TU LAP 2" xfId="518"/>
    <cellStyle name="4_Thong ke cong_KH 2012- NS -DAU TU LAP 3" xfId="519"/>
    <cellStyle name="4_Thong ke cong_KH 2012- NS -DAU TU LAP 4" xfId="520"/>
    <cellStyle name="4_Thong ke cong_KH 2012- NS -DAU TU LAP 5" xfId="521"/>
    <cellStyle name="4_thong ke giao dan sinh" xfId="522"/>
    <cellStyle name="4_thong ke giao dan sinh_KH 2012- NS -DAU TU LAP" xfId="523"/>
    <cellStyle name="4_thong ke giao dan sinh_KH 2012- NS -DAU TU LAP 2" xfId="524"/>
    <cellStyle name="4_thong ke giao dan sinh_KH 2012- NS -DAU TU LAP 3" xfId="525"/>
    <cellStyle name="4_thong ke giao dan sinh_KH 2012- NS -DAU TU LAP 4" xfId="526"/>
    <cellStyle name="4_thong ke giao dan sinh_KH 2012- NS -DAU TU LAP 5" xfId="527"/>
    <cellStyle name="4_ÿÿÿÿÿ" xfId="528"/>
    <cellStyle name="40% - Accent1" xfId="529"/>
    <cellStyle name="40% - Accent1 2" xfId="530"/>
    <cellStyle name="40% - Accent1_mãu Quyên gửi" xfId="531"/>
    <cellStyle name="40% - Accent2" xfId="532"/>
    <cellStyle name="40% - Accent2 2" xfId="533"/>
    <cellStyle name="40% - Accent2_mãu Quyên gửi" xfId="534"/>
    <cellStyle name="40% - Accent3" xfId="535"/>
    <cellStyle name="40% - Accent3 2" xfId="536"/>
    <cellStyle name="40% - Accent3_mãu Quyên gửi" xfId="537"/>
    <cellStyle name="40% - Accent4" xfId="538"/>
    <cellStyle name="40% - Accent4 2" xfId="539"/>
    <cellStyle name="40% - Accent4_mãu Quyên gửi" xfId="540"/>
    <cellStyle name="40% - Accent5" xfId="541"/>
    <cellStyle name="40% - Accent5 2" xfId="542"/>
    <cellStyle name="40% - Accent5_mãu Quyên gửi" xfId="543"/>
    <cellStyle name="40% - Accent6" xfId="544"/>
    <cellStyle name="40% - Accent6 2" xfId="545"/>
    <cellStyle name="40% - Accent6_mãu Quyên gửi" xfId="546"/>
    <cellStyle name="40% - Nhấn1" xfId="547"/>
    <cellStyle name="40% - Nhấn2" xfId="548"/>
    <cellStyle name="40% - Nhấn3" xfId="549"/>
    <cellStyle name="40% - Nhấn4" xfId="550"/>
    <cellStyle name="40% - Nhấn5" xfId="551"/>
    <cellStyle name="40% - Nhấn6" xfId="552"/>
    <cellStyle name="52" xfId="553"/>
    <cellStyle name="6" xfId="554"/>
    <cellStyle name="6_DTDuong dong tien -sua tham tra 2009 - luong 650" xfId="555"/>
    <cellStyle name="6_DTDuong dong tien -sua tham tra 2009 - luong 650 2" xfId="556"/>
    <cellStyle name="6_DTDuong dong tien -sua tham tra 2009 - luong 650 3" xfId="557"/>
    <cellStyle name="6_DTDuong dong tien -sua tham tra 2009 - luong 650 4" xfId="558"/>
    <cellStyle name="6_DTDuong dong tien -sua tham tra 2009 - luong 650 5" xfId="559"/>
    <cellStyle name="6_DTDuong dong tien -sua tham tra 2009 - luong 650_KH 2012- NS -DAU TU LAP" xfId="560"/>
    <cellStyle name="6_KH 2012- NS -DAU TU LAP" xfId="561"/>
    <cellStyle name="6_KH 2012- NS -DAU TU LAP 2" xfId="562"/>
    <cellStyle name="6_KH 2012- NS -DAU TU LAP 3" xfId="563"/>
    <cellStyle name="6_KH 2012- NS -DAU TU LAP 4" xfId="564"/>
    <cellStyle name="6_KH 2012- NS -DAU TU LAP 5" xfId="565"/>
    <cellStyle name="60% - Accent1" xfId="566"/>
    <cellStyle name="60% - Accent1 2" xfId="567"/>
    <cellStyle name="60% - Accent2" xfId="568"/>
    <cellStyle name="60% - Accent2 2" xfId="569"/>
    <cellStyle name="60% - Accent3" xfId="570"/>
    <cellStyle name="60% - Accent3 2" xfId="571"/>
    <cellStyle name="60% - Accent4" xfId="572"/>
    <cellStyle name="60% - Accent4 2" xfId="573"/>
    <cellStyle name="60% - Accent5" xfId="574"/>
    <cellStyle name="60% - Accent5 2" xfId="575"/>
    <cellStyle name="60% - Accent6" xfId="576"/>
    <cellStyle name="60% - Accent6 2" xfId="577"/>
    <cellStyle name="60% - Nhấn1" xfId="578"/>
    <cellStyle name="60% - Nhấn2" xfId="579"/>
    <cellStyle name="60% - Nhấn3" xfId="580"/>
    <cellStyle name="60% - Nhấn4" xfId="581"/>
    <cellStyle name="60% - Nhấn5" xfId="582"/>
    <cellStyle name="60% - Nhấn6" xfId="583"/>
    <cellStyle name="Accent1" xfId="584"/>
    <cellStyle name="Accent1 2" xfId="585"/>
    <cellStyle name="Accent2" xfId="586"/>
    <cellStyle name="Accent2 2" xfId="587"/>
    <cellStyle name="Accent3" xfId="588"/>
    <cellStyle name="Accent3 2" xfId="589"/>
    <cellStyle name="Accent4" xfId="590"/>
    <cellStyle name="Accent4 2" xfId="591"/>
    <cellStyle name="Accent5" xfId="592"/>
    <cellStyle name="Accent5 2" xfId="593"/>
    <cellStyle name="Accent6" xfId="594"/>
    <cellStyle name="Accent6 2" xfId="595"/>
    <cellStyle name="ÅëÈ­ [0]_¿ì¹°Åë" xfId="596"/>
    <cellStyle name="AeE­ [0]_INQUIRY ¿?¾÷AßAø " xfId="597"/>
    <cellStyle name="ÅëÈ­ [0]_laroux" xfId="598"/>
    <cellStyle name="ÅëÈ­_¿ì¹°Åë" xfId="599"/>
    <cellStyle name="AeE­_INQUIRY ¿?¾÷AßAø " xfId="600"/>
    <cellStyle name="ÅëÈ­_laroux" xfId="601"/>
    <cellStyle name="args.style" xfId="602"/>
    <cellStyle name="ÄÞ¸¶ [0]_¿ì¹°Åë" xfId="603"/>
    <cellStyle name="AÞ¸¶ [0]_INQUIRY ¿?¾÷AßAø " xfId="604"/>
    <cellStyle name="ÄÞ¸¶ [0]_L601CPT" xfId="605"/>
    <cellStyle name="ÄÞ¸¶_¿ì¹°Åë" xfId="606"/>
    <cellStyle name="AÞ¸¶_INQUIRY ¿?¾÷AßAø " xfId="607"/>
    <cellStyle name="ÄÞ¸¶_L601CPT" xfId="608"/>
    <cellStyle name="AutoFormat Options" xfId="609"/>
    <cellStyle name="AutoFormat Options 2" xfId="610"/>
    <cellStyle name="AutoFormat Options 2 2" xfId="611"/>
    <cellStyle name="AutoFormat Options 2 3" xfId="612"/>
    <cellStyle name="AutoFormat Options 2 4" xfId="613"/>
    <cellStyle name="AutoFormat Options 2 5" xfId="614"/>
    <cellStyle name="AutoFormat Options 3" xfId="615"/>
    <cellStyle name="AutoFormat Options 4" xfId="616"/>
    <cellStyle name="AutoFormat Options 5" xfId="617"/>
    <cellStyle name="Bad" xfId="618"/>
    <cellStyle name="Bad 2" xfId="619"/>
    <cellStyle name="Body" xfId="620"/>
    <cellStyle name="C?AØ_¿?¾÷CoE² " xfId="621"/>
    <cellStyle name="Ç¥ÁØ_#2(M17)_1" xfId="622"/>
    <cellStyle name="C￥AØ_¿μ¾÷CoE² " xfId="623"/>
    <cellStyle name="Ç¥ÁØ_±³°¢¼ö·®" xfId="624"/>
    <cellStyle name="C￥AØ_Sheet1_¿μ¾÷CoE² " xfId="625"/>
    <cellStyle name="Calc Currency (0)" xfId="626"/>
    <cellStyle name="Calc Currency (2)" xfId="627"/>
    <cellStyle name="Calc Percent (0)" xfId="628"/>
    <cellStyle name="Calc Percent (1)" xfId="629"/>
    <cellStyle name="Calc Percent (2)" xfId="630"/>
    <cellStyle name="Calc Units (0)" xfId="631"/>
    <cellStyle name="Calc Units (1)" xfId="632"/>
    <cellStyle name="Calc Units (2)" xfId="633"/>
    <cellStyle name="Calculation" xfId="634"/>
    <cellStyle name="Calculation 2" xfId="635"/>
    <cellStyle name="category" xfId="636"/>
    <cellStyle name="Cerrency_Sheet2_XANGDAU" xfId="637"/>
    <cellStyle name="Check Cell" xfId="638"/>
    <cellStyle name="Check Cell 2" xfId="639"/>
    <cellStyle name="Chi phÝ kh¸c_Book1" xfId="640"/>
    <cellStyle name="chu" xfId="641"/>
    <cellStyle name="Comma" xfId="642"/>
    <cellStyle name="Comma  - Style1" xfId="643"/>
    <cellStyle name="Comma  - Style2" xfId="644"/>
    <cellStyle name="Comma  - Style3" xfId="645"/>
    <cellStyle name="Comma  - Style4" xfId="646"/>
    <cellStyle name="Comma  - Style5" xfId="647"/>
    <cellStyle name="Comma  - Style6" xfId="648"/>
    <cellStyle name="Comma  - Style7" xfId="649"/>
    <cellStyle name="Comma  - Style8" xfId="650"/>
    <cellStyle name="Comma [0]" xfId="651"/>
    <cellStyle name="Comma [0] 2" xfId="652"/>
    <cellStyle name="Comma [0] 2 2" xfId="653"/>
    <cellStyle name="Comma [0] 2_ND 116 (8a)" xfId="654"/>
    <cellStyle name="Comma [0] 3" xfId="655"/>
    <cellStyle name="Comma [00]" xfId="656"/>
    <cellStyle name="Comma 10" xfId="657"/>
    <cellStyle name="Comma 11" xfId="658"/>
    <cellStyle name="Comma 12" xfId="659"/>
    <cellStyle name="Comma 12 2" xfId="660"/>
    <cellStyle name="Comma 12 3" xfId="661"/>
    <cellStyle name="Comma 12_ND 116 (8a)" xfId="662"/>
    <cellStyle name="Comma 13" xfId="663"/>
    <cellStyle name="Comma 13 2" xfId="664"/>
    <cellStyle name="Comma 13 3" xfId="665"/>
    <cellStyle name="Comma 13 4" xfId="666"/>
    <cellStyle name="Comma 13 5" xfId="667"/>
    <cellStyle name="Comma 13_ND 116 (8a)" xfId="668"/>
    <cellStyle name="Comma 14" xfId="669"/>
    <cellStyle name="Comma 14 2" xfId="670"/>
    <cellStyle name="Comma 14 3" xfId="671"/>
    <cellStyle name="Comma 14 4" xfId="672"/>
    <cellStyle name="Comma 14 5" xfId="673"/>
    <cellStyle name="Comma 14_ND 116 (8a)" xfId="674"/>
    <cellStyle name="Comma 15" xfId="675"/>
    <cellStyle name="Comma 16" xfId="676"/>
    <cellStyle name="Comma 17" xfId="677"/>
    <cellStyle name="Comma 17 2" xfId="678"/>
    <cellStyle name="Comma 17 3" xfId="679"/>
    <cellStyle name="Comma 17 4" xfId="680"/>
    <cellStyle name="Comma 17 5" xfId="681"/>
    <cellStyle name="Comma 17_ND 116 (8a)" xfId="682"/>
    <cellStyle name="Comma 18" xfId="683"/>
    <cellStyle name="Comma 19" xfId="684"/>
    <cellStyle name="Comma 2" xfId="685"/>
    <cellStyle name="Comma 2 2" xfId="686"/>
    <cellStyle name="Comma 2 2 2" xfId="687"/>
    <cellStyle name="Comma 2 2 2 2" xfId="688"/>
    <cellStyle name="Comma 2 2 2 3" xfId="689"/>
    <cellStyle name="Comma 2 2 2 4" xfId="690"/>
    <cellStyle name="Comma 2 2 2 5" xfId="691"/>
    <cellStyle name="Comma 2 2 3" xfId="692"/>
    <cellStyle name="Comma 2 2 4" xfId="693"/>
    <cellStyle name="Comma 2 2 5" xfId="694"/>
    <cellStyle name="Comma 2 2_ND 116 (8a)" xfId="695"/>
    <cellStyle name="Comma 2 3" xfId="696"/>
    <cellStyle name="Comma 2 4" xfId="697"/>
    <cellStyle name="Comma 2_Bieu 9.1 và 9.2  CTMTQG" xfId="698"/>
    <cellStyle name="Comma 2_ND 116 (8c)" xfId="699"/>
    <cellStyle name="Comma 20" xfId="700"/>
    <cellStyle name="Comma 21" xfId="701"/>
    <cellStyle name="Comma 21 2" xfId="702"/>
    <cellStyle name="Comma 21 3" xfId="703"/>
    <cellStyle name="Comma 21 4" xfId="704"/>
    <cellStyle name="Comma 21 5" xfId="705"/>
    <cellStyle name="Comma 21_ND 116 (8a)" xfId="706"/>
    <cellStyle name="Comma 22" xfId="707"/>
    <cellStyle name="Comma 23" xfId="708"/>
    <cellStyle name="Comma 24" xfId="709"/>
    <cellStyle name="Comma 26" xfId="710"/>
    <cellStyle name="Comma 27" xfId="711"/>
    <cellStyle name="Comma 3" xfId="712"/>
    <cellStyle name="Comma 3 2" xfId="713"/>
    <cellStyle name="Comma 3_ND 116 (8a)" xfId="714"/>
    <cellStyle name="Comma 4" xfId="715"/>
    <cellStyle name="Comma 4 2" xfId="716"/>
    <cellStyle name="Comma 4_ND 116 (8a)" xfId="717"/>
    <cellStyle name="Comma 5" xfId="718"/>
    <cellStyle name="Comma 5 2" xfId="719"/>
    <cellStyle name="Comma 5 3" xfId="720"/>
    <cellStyle name="Comma 5_Bieu 9.1 và 9.2  CTMTQG" xfId="721"/>
    <cellStyle name="Comma 6" xfId="722"/>
    <cellStyle name="Comma 6 2" xfId="723"/>
    <cellStyle name="Comma 6_ND 116 (8a)" xfId="724"/>
    <cellStyle name="Comma 7" xfId="725"/>
    <cellStyle name="Comma 7 2" xfId="726"/>
    <cellStyle name="Comma 7_ND 116 (8a)" xfId="727"/>
    <cellStyle name="Comma 8" xfId="728"/>
    <cellStyle name="Comma 9" xfId="729"/>
    <cellStyle name="comma zerodec" xfId="730"/>
    <cellStyle name="Comma_Tong hop KP tang luong 830 theo ND 22 nam 2011.xls_vx.xls_nhap" xfId="731"/>
    <cellStyle name="Comma_Tong hop luong giao duc_chi huong" xfId="732"/>
    <cellStyle name="Comma0" xfId="733"/>
    <cellStyle name="Comma0 - Modelo1" xfId="734"/>
    <cellStyle name="Comma0 - Style1" xfId="735"/>
    <cellStyle name="Comma1 - Modelo2" xfId="736"/>
    <cellStyle name="Comma1 - Style2" xfId="737"/>
    <cellStyle name="Copied" xfId="738"/>
    <cellStyle name="Currency" xfId="739"/>
    <cellStyle name="Currency [0]" xfId="740"/>
    <cellStyle name="Currency [00]" xfId="741"/>
    <cellStyle name="Currency 2" xfId="742"/>
    <cellStyle name="Currency0" xfId="743"/>
    <cellStyle name="Currency0 2" xfId="744"/>
    <cellStyle name="Currency0 2 2" xfId="745"/>
    <cellStyle name="Currency0 2 3" xfId="746"/>
    <cellStyle name="Currency0 2 4" xfId="747"/>
    <cellStyle name="Currency0 2 5" xfId="748"/>
    <cellStyle name="Currency0 3" xfId="749"/>
    <cellStyle name="Currency0 4" xfId="750"/>
    <cellStyle name="Currency0 5" xfId="751"/>
    <cellStyle name="Currency1" xfId="752"/>
    <cellStyle name="Date" xfId="753"/>
    <cellStyle name="Date Short" xfId="754"/>
    <cellStyle name="Đầu ra" xfId="755"/>
    <cellStyle name="Đầu vào" xfId="756"/>
    <cellStyle name="Đề mục 1" xfId="757"/>
    <cellStyle name="Đề mục 2" xfId="758"/>
    <cellStyle name="Đề mục 3" xfId="759"/>
    <cellStyle name="Đề mục 4" xfId="760"/>
    <cellStyle name="DELTA" xfId="761"/>
    <cellStyle name="Dezimal [0]_Compiling Utility Macros" xfId="762"/>
    <cellStyle name="Dezimal_Compiling Utility Macros" xfId="763"/>
    <cellStyle name="Dia" xfId="764"/>
    <cellStyle name="Dollar (zero dec)" xfId="765"/>
    <cellStyle name="Dziesi?tny [0]_Invoices2001Slovakia" xfId="766"/>
    <cellStyle name="Dziesi?tny_Invoices2001Slovakia" xfId="767"/>
    <cellStyle name="Dziesietny [0]_Invoices2001Slovakia" xfId="768"/>
    <cellStyle name="Dziesiętny [0]_Invoices2001Slovakia" xfId="769"/>
    <cellStyle name="Dziesietny [0]_Invoices2001Slovakia_Book1" xfId="770"/>
    <cellStyle name="Dziesiętny [0]_Invoices2001Slovakia_Book1" xfId="771"/>
    <cellStyle name="Dziesietny [0]_Invoices2001Slovakia_Book1_Tong hop Cac tuyen(9-1-06)" xfId="772"/>
    <cellStyle name="Dziesiętny [0]_Invoices2001Slovakia_Book1_Tong hop Cac tuyen(9-1-06)" xfId="773"/>
    <cellStyle name="Dziesietny [0]_Invoices2001Slovakia_KL K.C mat duong" xfId="774"/>
    <cellStyle name="Dziesiętny [0]_Invoices2001Slovakia_Nhalamviec VTC(25-1-05)" xfId="775"/>
    <cellStyle name="Dziesietny [0]_Invoices2001Slovakia_TDT KHANH HOA" xfId="776"/>
    <cellStyle name="Dziesiętny [0]_Invoices2001Slovakia_TDT KHANH HOA" xfId="777"/>
    <cellStyle name="Dziesietny [0]_Invoices2001Slovakia_TDT KHANH HOA_Tong hop Cac tuyen(9-1-06)" xfId="778"/>
    <cellStyle name="Dziesiętny [0]_Invoices2001Slovakia_TDT KHANH HOA_Tong hop Cac tuyen(9-1-06)" xfId="779"/>
    <cellStyle name="Dziesietny [0]_Invoices2001Slovakia_TDT quangngai" xfId="780"/>
    <cellStyle name="Dziesiętny [0]_Invoices2001Slovakia_TDT quangngai" xfId="781"/>
    <cellStyle name="Dziesietny [0]_Invoices2001Slovakia_Tong hop Cac tuyen(9-1-06)" xfId="782"/>
    <cellStyle name="Dziesietny_Invoices2001Slovakia" xfId="783"/>
    <cellStyle name="Dziesiętny_Invoices2001Slovakia" xfId="784"/>
    <cellStyle name="Dziesietny_Invoices2001Slovakia_Book1" xfId="785"/>
    <cellStyle name="Dziesiętny_Invoices2001Slovakia_Book1" xfId="786"/>
    <cellStyle name="Dziesietny_Invoices2001Slovakia_Book1_Tong hop Cac tuyen(9-1-06)" xfId="787"/>
    <cellStyle name="Dziesiętny_Invoices2001Slovakia_Book1_Tong hop Cac tuyen(9-1-06)" xfId="788"/>
    <cellStyle name="Dziesietny_Invoices2001Slovakia_KL K.C mat duong" xfId="789"/>
    <cellStyle name="Dziesiętny_Invoices2001Slovakia_Nhalamviec VTC(25-1-05)" xfId="790"/>
    <cellStyle name="Dziesietny_Invoices2001Slovakia_TDT KHANH HOA" xfId="791"/>
    <cellStyle name="Dziesiętny_Invoices2001Slovakia_TDT KHANH HOA" xfId="792"/>
    <cellStyle name="Dziesietny_Invoices2001Slovakia_TDT KHANH HOA_Tong hop Cac tuyen(9-1-06)" xfId="793"/>
    <cellStyle name="Dziesiętny_Invoices2001Slovakia_TDT KHANH HOA_Tong hop Cac tuyen(9-1-06)" xfId="794"/>
    <cellStyle name="Dziesietny_Invoices2001Slovakia_TDT quangngai" xfId="795"/>
    <cellStyle name="Dziesiętny_Invoices2001Slovakia_TDT quangngai" xfId="796"/>
    <cellStyle name="Dziesietny_Invoices2001Slovakia_Tong hop Cac tuyen(9-1-06)" xfId="797"/>
    <cellStyle name="e" xfId="798"/>
    <cellStyle name="e 2" xfId="799"/>
    <cellStyle name="e 3" xfId="800"/>
    <cellStyle name="e 4" xfId="801"/>
    <cellStyle name="e 5" xfId="802"/>
    <cellStyle name="Encabez1" xfId="803"/>
    <cellStyle name="Encabez2" xfId="804"/>
    <cellStyle name="Enter Currency (0)" xfId="805"/>
    <cellStyle name="Enter Currency (2)" xfId="806"/>
    <cellStyle name="Enter Units (0)" xfId="807"/>
    <cellStyle name="Enter Units (1)" xfId="808"/>
    <cellStyle name="Enter Units (2)" xfId="809"/>
    <cellStyle name="Entered" xfId="810"/>
    <cellStyle name="Explanatory Text" xfId="811"/>
    <cellStyle name="Explanatory Text 2" xfId="812"/>
    <cellStyle name="f" xfId="813"/>
    <cellStyle name="f 2" xfId="814"/>
    <cellStyle name="f 3" xfId="815"/>
    <cellStyle name="f 4" xfId="816"/>
    <cellStyle name="f 5" xfId="817"/>
    <cellStyle name="F2" xfId="818"/>
    <cellStyle name="F3" xfId="819"/>
    <cellStyle name="F4" xfId="820"/>
    <cellStyle name="F5" xfId="821"/>
    <cellStyle name="F6" xfId="822"/>
    <cellStyle name="F7" xfId="823"/>
    <cellStyle name="F8" xfId="824"/>
    <cellStyle name="Fijo" xfId="825"/>
    <cellStyle name="Financiero" xfId="826"/>
    <cellStyle name="Fixed" xfId="827"/>
    <cellStyle name="Followed Hyperlink" xfId="828"/>
    <cellStyle name="Font Britannic16" xfId="829"/>
    <cellStyle name="Font Britannic18" xfId="830"/>
    <cellStyle name="Font CenturyCond 18" xfId="831"/>
    <cellStyle name="Font Cond20" xfId="832"/>
    <cellStyle name="Font LucidaSans16" xfId="833"/>
    <cellStyle name="Font NewCenturyCond18" xfId="834"/>
    <cellStyle name="Font Ottawa14" xfId="835"/>
    <cellStyle name="Font Ottawa16" xfId="836"/>
    <cellStyle name="Formulas" xfId="837"/>
    <cellStyle name="Ghi chú" xfId="838"/>
    <cellStyle name="Good" xfId="839"/>
    <cellStyle name="Good 2" xfId="840"/>
    <cellStyle name="Grey" xfId="841"/>
    <cellStyle name="Grey 2" xfId="842"/>
    <cellStyle name="Grey 2 2" xfId="843"/>
    <cellStyle name="Grey 2 3" xfId="844"/>
    <cellStyle name="Grey 2 4" xfId="845"/>
    <cellStyle name="Grey 2 5" xfId="846"/>
    <cellStyle name="Grey 3" xfId="847"/>
    <cellStyle name="Grey 4" xfId="848"/>
    <cellStyle name="Grey 5" xfId="849"/>
    <cellStyle name="H" xfId="850"/>
    <cellStyle name="ha" xfId="851"/>
    <cellStyle name="HAI" xfId="852"/>
    <cellStyle name="HAI 2" xfId="853"/>
    <cellStyle name="HAI 3" xfId="854"/>
    <cellStyle name="HAI 4" xfId="855"/>
    <cellStyle name="HAI 5" xfId="856"/>
    <cellStyle name="Head 1" xfId="857"/>
    <cellStyle name="HEADER" xfId="858"/>
    <cellStyle name="Header1" xfId="859"/>
    <cellStyle name="Header2" xfId="860"/>
    <cellStyle name="Heading 1" xfId="861"/>
    <cellStyle name="Heading 1 2" xfId="862"/>
    <cellStyle name="Heading 2" xfId="863"/>
    <cellStyle name="Heading 2 2" xfId="864"/>
    <cellStyle name="Heading 3" xfId="865"/>
    <cellStyle name="Heading 3 2" xfId="866"/>
    <cellStyle name="Heading 4" xfId="867"/>
    <cellStyle name="Heading 4 2" xfId="868"/>
    <cellStyle name="Heading1" xfId="869"/>
    <cellStyle name="Heading2" xfId="870"/>
    <cellStyle name="HEADINGS" xfId="871"/>
    <cellStyle name="HEADINGSTOP" xfId="872"/>
    <cellStyle name="headoption" xfId="873"/>
    <cellStyle name="hoa" xfId="874"/>
    <cellStyle name="Hoa-Scholl" xfId="875"/>
    <cellStyle name="Hyperlink" xfId="876"/>
    <cellStyle name="i·0" xfId="877"/>
    <cellStyle name="i·0 2" xfId="878"/>
    <cellStyle name="i·0 2 2" xfId="879"/>
    <cellStyle name="i·0 2 3" xfId="880"/>
    <cellStyle name="i·0 2 4" xfId="881"/>
    <cellStyle name="i·0 2 5" xfId="882"/>
    <cellStyle name="i·0 3" xfId="883"/>
    <cellStyle name="i·0 4" xfId="884"/>
    <cellStyle name="i·0 5" xfId="885"/>
    <cellStyle name="Input" xfId="886"/>
    <cellStyle name="Input [yellow]" xfId="887"/>
    <cellStyle name="Input [yellow] 2" xfId="888"/>
    <cellStyle name="Input [yellow] 2 2" xfId="889"/>
    <cellStyle name="Input [yellow] 2 3" xfId="890"/>
    <cellStyle name="Input [yellow] 2 4" xfId="891"/>
    <cellStyle name="Input [yellow] 2 5" xfId="892"/>
    <cellStyle name="Input [yellow] 3" xfId="893"/>
    <cellStyle name="Input [yellow] 4" xfId="894"/>
    <cellStyle name="Input [yellow] 5" xfId="895"/>
    <cellStyle name="Input 2" xfId="896"/>
    <cellStyle name="k" xfId="897"/>
    <cellStyle name="khanh" xfId="898"/>
    <cellStyle name="khanh 2" xfId="899"/>
    <cellStyle name="khanh 3" xfId="900"/>
    <cellStyle name="khanh 4" xfId="901"/>
    <cellStyle name="khanh 5" xfId="902"/>
    <cellStyle name="khoa2" xfId="903"/>
    <cellStyle name="Kiểm tra Ô" xfId="904"/>
    <cellStyle name="KL" xfId="905"/>
    <cellStyle name="Ledger 17 x 11 in" xfId="906"/>
    <cellStyle name="Line" xfId="907"/>
    <cellStyle name="Link Currency (0)" xfId="908"/>
    <cellStyle name="Link Currency (2)" xfId="909"/>
    <cellStyle name="Link Units (0)" xfId="910"/>
    <cellStyle name="Link Units (1)" xfId="911"/>
    <cellStyle name="Link Units (2)" xfId="912"/>
    <cellStyle name="Linked Cell" xfId="913"/>
    <cellStyle name="Linked Cell 2" xfId="914"/>
    <cellStyle name="Loai CBDT" xfId="915"/>
    <cellStyle name="Loai CT" xfId="916"/>
    <cellStyle name="Loai GD" xfId="917"/>
    <cellStyle name="MAU" xfId="918"/>
    <cellStyle name="Migliaia (0)_CALPREZZ" xfId="919"/>
    <cellStyle name="Migliaia_ PESO ELETTR." xfId="920"/>
    <cellStyle name="Millares [0]_10 AVERIAS MASIVAS + ANT" xfId="921"/>
    <cellStyle name="Millares_Well Timing" xfId="922"/>
    <cellStyle name="Milliers [0]_      " xfId="923"/>
    <cellStyle name="Milliers_      " xfId="924"/>
    <cellStyle name="Model" xfId="925"/>
    <cellStyle name="moi" xfId="926"/>
    <cellStyle name="moi 2" xfId="927"/>
    <cellStyle name="moi 2 2" xfId="928"/>
    <cellStyle name="moi 2 3" xfId="929"/>
    <cellStyle name="moi 2 4" xfId="930"/>
    <cellStyle name="moi 2 5" xfId="931"/>
    <cellStyle name="moi 3" xfId="932"/>
    <cellStyle name="moi 4" xfId="933"/>
    <cellStyle name="moi 5" xfId="934"/>
    <cellStyle name="Moneda [0]_Well Timing" xfId="935"/>
    <cellStyle name="Moneda_Well Timing" xfId="936"/>
    <cellStyle name="Monétaire [0]_      " xfId="937"/>
    <cellStyle name="Monétaire_      " xfId="938"/>
    <cellStyle name="n" xfId="939"/>
    <cellStyle name="Neutral" xfId="940"/>
    <cellStyle name="Neutral 2" xfId="941"/>
    <cellStyle name="New" xfId="942"/>
    <cellStyle name="New Times Roman" xfId="943"/>
    <cellStyle name="Nhấn1" xfId="944"/>
    <cellStyle name="Nhấn2" xfId="945"/>
    <cellStyle name="Nhấn3" xfId="946"/>
    <cellStyle name="Nhấn4" xfId="947"/>
    <cellStyle name="Nhấn5" xfId="948"/>
    <cellStyle name="Nhấn6" xfId="949"/>
    <cellStyle name="no dec" xfId="950"/>
    <cellStyle name="Normal - ??1" xfId="951"/>
    <cellStyle name="Normal - Style1" xfId="952"/>
    <cellStyle name="Normal - Style1 2" xfId="953"/>
    <cellStyle name="Normal - Style1 2 2" xfId="954"/>
    <cellStyle name="Normal - Style1 2 3" xfId="955"/>
    <cellStyle name="Normal - Style1 2 4" xfId="956"/>
    <cellStyle name="Normal - Style1 2 5" xfId="957"/>
    <cellStyle name="Normal - Style1 3" xfId="958"/>
    <cellStyle name="Normal - Style1 4" xfId="959"/>
    <cellStyle name="Normal - Style1 5" xfId="960"/>
    <cellStyle name="Normal - 유형1" xfId="961"/>
    <cellStyle name="Normal 10" xfId="962"/>
    <cellStyle name="Normal 11" xfId="963"/>
    <cellStyle name="Normal 12" xfId="964"/>
    <cellStyle name="Normal 13" xfId="965"/>
    <cellStyle name="Normal 14" xfId="966"/>
    <cellStyle name="Normal 14 2" xfId="967"/>
    <cellStyle name="Normal 14 3" xfId="968"/>
    <cellStyle name="Normal 14 4" xfId="969"/>
    <cellStyle name="Normal 14 5" xfId="970"/>
    <cellStyle name="Normal 15" xfId="971"/>
    <cellStyle name="Normal 16" xfId="972"/>
    <cellStyle name="Normal 16 2" xfId="973"/>
    <cellStyle name="Normal 16 3" xfId="974"/>
    <cellStyle name="Normal 16 4" xfId="975"/>
    <cellStyle name="Normal 16 5" xfId="976"/>
    <cellStyle name="Normal 16_ND 116 (8a)" xfId="977"/>
    <cellStyle name="Normal 17" xfId="978"/>
    <cellStyle name="Normal 18" xfId="979"/>
    <cellStyle name="Normal 2" xfId="980"/>
    <cellStyle name="Normal 2 2" xfId="981"/>
    <cellStyle name="Normal 2 2 2" xfId="982"/>
    <cellStyle name="Normal 2 2 2 2" xfId="983"/>
    <cellStyle name="Normal 2 2 2 2 2" xfId="984"/>
    <cellStyle name="Normal 2 2 2 2 3" xfId="985"/>
    <cellStyle name="Normal 2 2 2 2 4" xfId="986"/>
    <cellStyle name="Normal 2 2 2 2 5" xfId="987"/>
    <cellStyle name="Normal 2 2 2 2_mãu Quyên gửi" xfId="988"/>
    <cellStyle name="Normal 2 2 2 3" xfId="989"/>
    <cellStyle name="Normal 2 2 2 4" xfId="990"/>
    <cellStyle name="Normal 2 2 2 5" xfId="991"/>
    <cellStyle name="Normal 2 2 3" xfId="992"/>
    <cellStyle name="Normal 2 2 4" xfId="993"/>
    <cellStyle name="Normal 2 2 5" xfId="994"/>
    <cellStyle name="Normal 2 2 6" xfId="995"/>
    <cellStyle name="Normal 2 2_Bieu 9.1 và 9.2  CTMTQG" xfId="996"/>
    <cellStyle name="Normal 2 3" xfId="997"/>
    <cellStyle name="Normal 2 3 2" xfId="998"/>
    <cellStyle name="Normal 2 3 3" xfId="999"/>
    <cellStyle name="Normal 2 3 4" xfId="1000"/>
    <cellStyle name="Normal 2 3 5" xfId="1001"/>
    <cellStyle name="Normal 2 4" xfId="1002"/>
    <cellStyle name="Normal 2 5" xfId="1003"/>
    <cellStyle name="Normal 2 6" xfId="1004"/>
    <cellStyle name="Normal 2_Bieu 9.1 và 9.2  CTMTQG" xfId="1005"/>
    <cellStyle name="Normal 2_Giai trinh so nguoi PC cong tac lau nam ND 116 gui Bo TC" xfId="1006"/>
    <cellStyle name="Normal 3" xfId="1007"/>
    <cellStyle name="Normal 3 2" xfId="1008"/>
    <cellStyle name="Normal 3 2 2" xfId="1009"/>
    <cellStyle name="Normal 3 2 3" xfId="1010"/>
    <cellStyle name="Normal 3 2 4" xfId="1011"/>
    <cellStyle name="Normal 3 2 5" xfId="1012"/>
    <cellStyle name="Normal 3 3" xfId="1013"/>
    <cellStyle name="Normal 3 4" xfId="1014"/>
    <cellStyle name="Normal 3 5" xfId="1015"/>
    <cellStyle name="Normal 3_DQTV bao cao BTC" xfId="1016"/>
    <cellStyle name="Normal 4" xfId="1017"/>
    <cellStyle name="Normal 4 2" xfId="1018"/>
    <cellStyle name="Normal 4 2 2" xfId="1019"/>
    <cellStyle name="Normal 4 2_ND 116 (8a)" xfId="1020"/>
    <cellStyle name="Normal 4 3" xfId="1021"/>
    <cellStyle name="Normal 4 4" xfId="1022"/>
    <cellStyle name="Normal 4 5" xfId="1023"/>
    <cellStyle name="Normal 4 6" xfId="1024"/>
    <cellStyle name="Normal 4_DQTV bao cao BTC" xfId="1025"/>
    <cellStyle name="Normal 5" xfId="1026"/>
    <cellStyle name="Normal 5 2" xfId="1027"/>
    <cellStyle name="Normal 5 2 2" xfId="1028"/>
    <cellStyle name="Normal 5 2 2 2" xfId="1029"/>
    <cellStyle name="Normal 5 2 2 3" xfId="1030"/>
    <cellStyle name="Normal 5 2 2 4" xfId="1031"/>
    <cellStyle name="Normal 5 2 2 5" xfId="1032"/>
    <cellStyle name="Normal 5 2 3" xfId="1033"/>
    <cellStyle name="Normal 5 2 4" xfId="1034"/>
    <cellStyle name="Normal 5 2 5" xfId="1035"/>
    <cellStyle name="Normal 5_Bieu 9.1 và 9.2  CTMTQG" xfId="1036"/>
    <cellStyle name="Normal 6" xfId="1037"/>
    <cellStyle name="Normal 7" xfId="1038"/>
    <cellStyle name="Normal 7 2" xfId="1039"/>
    <cellStyle name="Normal 7 3" xfId="1040"/>
    <cellStyle name="Normal 7 4" xfId="1041"/>
    <cellStyle name="Normal 7 5" xfId="1042"/>
    <cellStyle name="Normal 7_Sheet6" xfId="1043"/>
    <cellStyle name="Normal 8" xfId="1044"/>
    <cellStyle name="Normal 8 2" xfId="1045"/>
    <cellStyle name="Normal 9" xfId="1046"/>
    <cellStyle name="Normal_Bao cao luong ND 22(BC Bo) Tin.xlsmoi nhat" xfId="1047"/>
    <cellStyle name="Normal_Tong hop KP tang luong 830 theo ND 22 nam 2011.xls_vx.xls_nhap" xfId="1048"/>
    <cellStyle name="Normal_Tong hop luong giao duc_chi huong" xfId="1049"/>
    <cellStyle name="Normal1" xfId="1050"/>
    <cellStyle name="Normal1 2" xfId="1051"/>
    <cellStyle name="Normal1 3" xfId="1052"/>
    <cellStyle name="Normal1 4" xfId="1053"/>
    <cellStyle name="Normal1 5" xfId="1054"/>
    <cellStyle name="NORMAL-ADB" xfId="1055"/>
    <cellStyle name="Normale_ PESO ELETTR." xfId="1056"/>
    <cellStyle name="Normalny_Cennik obowiazuje od 06-08-2001 r (1)" xfId="1057"/>
    <cellStyle name="Note" xfId="1058"/>
    <cellStyle name="Note 2" xfId="1059"/>
    <cellStyle name="Ô Được nối kết" xfId="1060"/>
    <cellStyle name="Œ…‹æØ‚è [0.00]_††††† " xfId="1061"/>
    <cellStyle name="Œ…‹æØ‚è_††††† " xfId="1062"/>
    <cellStyle name="oft Excel]&#13;&#10;Comment=open=/f ‚ðw’è‚·‚é‚ÆAƒ†[ƒU[’è‹`ŠÖ”‚ðŠÖ”“\‚è•t‚¯‚Ìˆê——‚É“o˜^‚·‚é‚±‚Æ‚ª‚Å‚«‚Ü‚·B&#13;&#10;Maximized" xfId="1063"/>
    <cellStyle name="oft Excel]&#13;&#10;Comment=open=/f ‚ðŽw’è‚·‚é‚ÆAƒ†[ƒU[’è‹`ŠÖ”‚ðŠÖ”“\‚è•t‚¯‚Ìˆê——‚É“o˜^‚·‚é‚±‚Æ‚ª‚Å‚«‚Ü‚·B&#13;&#10;Maximized" xfId="1064"/>
    <cellStyle name="oft Excel]&#13;&#10;Comment=The open=/f lines load custom functions into the Paste Function list.&#13;&#10;Maximized=2&#13;&#10;Basics=1&#13;&#10;A" xfId="1065"/>
    <cellStyle name="oft Excel]&#13;&#10;Comment=The open=/f lines load custom functions into the Paste Function list.&#13;&#10;Maximized=3&#13;&#10;Basics=1&#13;&#10;A" xfId="1066"/>
    <cellStyle name="oft Excel]&#13;&#10;Comment=The open=/f lines load custom functions into the Paste Function list.&#13;&#10;Maximized=3&#13;&#10;Basics=1&#13;&#10;A 2" xfId="1067"/>
    <cellStyle name="oft Excel]&#13;&#10;Comment=The open=/f lines load custom functions into the Paste Function list.&#13;&#10;Maximized=3&#13;&#10;Basics=1&#13;&#10;A 3" xfId="1068"/>
    <cellStyle name="oft Excel]&#13;&#10;Comment=The open=/f lines load custom functions into the Paste Function list.&#13;&#10;Maximized=3&#13;&#10;Basics=1&#13;&#10;A 4" xfId="1069"/>
    <cellStyle name="oft Excel]&#13;&#10;Comment=The open=/f lines load custom functions into the Paste Function list.&#13;&#10;Maximized=3&#13;&#10;Basics=1&#13;&#10;A 5" xfId="1070"/>
    <cellStyle name="omma [0]_Mktg Prog" xfId="1071"/>
    <cellStyle name="ormal_Sheet1_1" xfId="1072"/>
    <cellStyle name="Output" xfId="1073"/>
    <cellStyle name="Output 2" xfId="1074"/>
    <cellStyle name="per.style" xfId="1075"/>
    <cellStyle name="Percent" xfId="1076"/>
    <cellStyle name="Percent [0]" xfId="1077"/>
    <cellStyle name="Percent [00]" xfId="1078"/>
    <cellStyle name="Percent [2]" xfId="1079"/>
    <cellStyle name="Percent 2" xfId="1080"/>
    <cellStyle name="Percent 2 2" xfId="1081"/>
    <cellStyle name="Percent 2 2 2" xfId="1082"/>
    <cellStyle name="Percent 2 2 3" xfId="1083"/>
    <cellStyle name="Percent 2 2 4" xfId="1084"/>
    <cellStyle name="Percent 2 2 5" xfId="1085"/>
    <cellStyle name="Percent 2 3" xfId="1086"/>
    <cellStyle name="Percent 2 4" xfId="1087"/>
    <cellStyle name="Percent 2 5" xfId="1088"/>
    <cellStyle name="Percent 3" xfId="1089"/>
    <cellStyle name="Percent 3 2" xfId="1090"/>
    <cellStyle name="PERCENTAGE" xfId="1091"/>
    <cellStyle name="PHONG" xfId="1092"/>
    <cellStyle name="PrePop Currency (0)" xfId="1093"/>
    <cellStyle name="PrePop Currency (2)" xfId="1094"/>
    <cellStyle name="PrePop Units (0)" xfId="1095"/>
    <cellStyle name="PrePop Units (1)" xfId="1096"/>
    <cellStyle name="PrePop Units (2)" xfId="1097"/>
    <cellStyle name="pricing" xfId="1098"/>
    <cellStyle name="PSChar" xfId="1099"/>
    <cellStyle name="PSHeading" xfId="1100"/>
    <cellStyle name="regstoresfromspecstores" xfId="1101"/>
    <cellStyle name="RevList" xfId="1102"/>
    <cellStyle name="S—_x0008_" xfId="1103"/>
    <cellStyle name="S—_x0008_ 2" xfId="1104"/>
    <cellStyle name="S—_x0008_ 2 2" xfId="1105"/>
    <cellStyle name="S—_x0008_ 2 3" xfId="1106"/>
    <cellStyle name="S—_x0008_ 2 4" xfId="1107"/>
    <cellStyle name="S—_x0008_ 2 5" xfId="1108"/>
    <cellStyle name="S—_x0008_ 3" xfId="1109"/>
    <cellStyle name="S—_x0008_ 4" xfId="1110"/>
    <cellStyle name="S—_x0008_ 5" xfId="1111"/>
    <cellStyle name="s]&#13;&#10;spooler=yes&#13;&#10;load=&#13;&#10;Beep=yes&#13;&#10;NullPort=None&#13;&#10;BorderWidth=3&#13;&#10;CursorBlinkRate=1200&#13;&#10;DoubleClickSpeed=452&#13;&#10;Programs=co" xfId="1112"/>
    <cellStyle name="s]&#13;&#10;spooler=yes&#13;&#10;load=&#13;&#10;Beep=yes&#13;&#10;NullPort=None&#13;&#10;BorderWidth=3&#13;&#10;CursorBlinkRate=1200&#13;&#10;DoubleClickSpeed=452&#13;&#10;Programs=co 2" xfId="1113"/>
    <cellStyle name="s]&#13;&#10;spooler=yes&#13;&#10;load=&#13;&#10;Beep=yes&#13;&#10;NullPort=None&#13;&#10;BorderWidth=3&#13;&#10;CursorBlinkRate=1200&#13;&#10;DoubleClickSpeed=452&#13;&#10;Programs=co 3" xfId="1114"/>
    <cellStyle name="s]&#13;&#10;spooler=yes&#13;&#10;load=&#13;&#10;Beep=yes&#13;&#10;NullPort=None&#13;&#10;BorderWidth=3&#13;&#10;CursorBlinkRate=1200&#13;&#10;DoubleClickSpeed=452&#13;&#10;Programs=co 4" xfId="1115"/>
    <cellStyle name="s]&#13;&#10;spooler=yes&#13;&#10;load=&#13;&#10;Beep=yes&#13;&#10;NullPort=None&#13;&#10;BorderWidth=3&#13;&#10;CursorBlinkRate=1200&#13;&#10;DoubleClickSpeed=452&#13;&#10;Programs=co 5" xfId="1116"/>
    <cellStyle name="S—_x0008__DQTV bao cao BTC" xfId="1117"/>
    <cellStyle name="SAPBEXaggData" xfId="1118"/>
    <cellStyle name="SAPBEXaggDataEmph" xfId="1119"/>
    <cellStyle name="SAPBEXaggItem" xfId="1120"/>
    <cellStyle name="SAPBEXchaText" xfId="1121"/>
    <cellStyle name="SAPBEXexcBad7" xfId="1122"/>
    <cellStyle name="SAPBEXexcBad8" xfId="1123"/>
    <cellStyle name="SAPBEXexcBad9" xfId="1124"/>
    <cellStyle name="SAPBEXexcCritical4" xfId="1125"/>
    <cellStyle name="SAPBEXexcCritical5" xfId="1126"/>
    <cellStyle name="SAPBEXexcCritical6" xfId="1127"/>
    <cellStyle name="SAPBEXexcGood1" xfId="1128"/>
    <cellStyle name="SAPBEXexcGood2" xfId="1129"/>
    <cellStyle name="SAPBEXexcGood3" xfId="1130"/>
    <cellStyle name="SAPBEXfilterDrill" xfId="1131"/>
    <cellStyle name="SAPBEXfilterItem" xfId="1132"/>
    <cellStyle name="SAPBEXfilterText" xfId="1133"/>
    <cellStyle name="SAPBEXformats" xfId="1134"/>
    <cellStyle name="SAPBEXheaderItem" xfId="1135"/>
    <cellStyle name="SAPBEXheaderText" xfId="1136"/>
    <cellStyle name="SAPBEXresData" xfId="1137"/>
    <cellStyle name="SAPBEXresDataEmph" xfId="1138"/>
    <cellStyle name="SAPBEXresItem" xfId="1139"/>
    <cellStyle name="SAPBEXstdData" xfId="1140"/>
    <cellStyle name="SAPBEXstdDataEmph" xfId="1141"/>
    <cellStyle name="SAPBEXstdItem" xfId="1142"/>
    <cellStyle name="SAPBEXtitle" xfId="1143"/>
    <cellStyle name="SAPBEXundefined" xfId="1144"/>
    <cellStyle name="SHADEDSTORES" xfId="1145"/>
    <cellStyle name="so" xfId="1146"/>
    <cellStyle name="SO%" xfId="1147"/>
    <cellStyle name="songuyen" xfId="1148"/>
    <cellStyle name="specstores" xfId="1149"/>
    <cellStyle name="Standard" xfId="1150"/>
    <cellStyle name="STT" xfId="1151"/>
    <cellStyle name="STTDG" xfId="1152"/>
    <cellStyle name="Style 1" xfId="1153"/>
    <cellStyle name="Style 1 2" xfId="1154"/>
    <cellStyle name="Style 1 2 2" xfId="1155"/>
    <cellStyle name="Style 1 2 3" xfId="1156"/>
    <cellStyle name="Style 1 2 4" xfId="1157"/>
    <cellStyle name="Style 1 2 5" xfId="1158"/>
    <cellStyle name="Style 1 3" xfId="1159"/>
    <cellStyle name="Style 1 4" xfId="1160"/>
    <cellStyle name="Style 1 5" xfId="1161"/>
    <cellStyle name="Style 10" xfId="1162"/>
    <cellStyle name="Style 11" xfId="1163"/>
    <cellStyle name="Style 12" xfId="1164"/>
    <cellStyle name="Style 13" xfId="1165"/>
    <cellStyle name="Style 14" xfId="1166"/>
    <cellStyle name="Style 15" xfId="1167"/>
    <cellStyle name="Style 16" xfId="1168"/>
    <cellStyle name="Style 17" xfId="1169"/>
    <cellStyle name="Style 2" xfId="1170"/>
    <cellStyle name="Style 2 2" xfId="1171"/>
    <cellStyle name="Style 2 2 2" xfId="1172"/>
    <cellStyle name="Style 2 2 3" xfId="1173"/>
    <cellStyle name="Style 2 2 4" xfId="1174"/>
    <cellStyle name="Style 2 2 5" xfId="1175"/>
    <cellStyle name="Style 2 3" xfId="1176"/>
    <cellStyle name="Style 2 4" xfId="1177"/>
    <cellStyle name="Style 2 5" xfId="1178"/>
    <cellStyle name="Style 3" xfId="1179"/>
    <cellStyle name="Style 3 2" xfId="1180"/>
    <cellStyle name="Style 3 2 2" xfId="1181"/>
    <cellStyle name="Style 3 2 3" xfId="1182"/>
    <cellStyle name="Style 3 2 4" xfId="1183"/>
    <cellStyle name="Style 3 2 5" xfId="1184"/>
    <cellStyle name="Style 3 3" xfId="1185"/>
    <cellStyle name="Style 3 4" xfId="1186"/>
    <cellStyle name="Style 3 5" xfId="1187"/>
    <cellStyle name="Style 4" xfId="1188"/>
    <cellStyle name="Style 4 2" xfId="1189"/>
    <cellStyle name="Style 4 2 2" xfId="1190"/>
    <cellStyle name="Style 4 2 3" xfId="1191"/>
    <cellStyle name="Style 4 2 4" xfId="1192"/>
    <cellStyle name="Style 4 2 5" xfId="1193"/>
    <cellStyle name="Style 4 3" xfId="1194"/>
    <cellStyle name="Style 4 4" xfId="1195"/>
    <cellStyle name="Style 4 5" xfId="1196"/>
    <cellStyle name="Style 5" xfId="1197"/>
    <cellStyle name="Style 6" xfId="1198"/>
    <cellStyle name="Style 7" xfId="1199"/>
    <cellStyle name="Style 8" xfId="1200"/>
    <cellStyle name="Style 9" xfId="1201"/>
    <cellStyle name="style_1" xfId="1202"/>
    <cellStyle name="subhead" xfId="1203"/>
    <cellStyle name="Subtotal" xfId="1204"/>
    <cellStyle name="symbol" xfId="1205"/>
    <cellStyle name="T" xfId="1206"/>
    <cellStyle name="T_BANG LUONG MOI KSDH va KSDC (co phu cap khu vuc)" xfId="1207"/>
    <cellStyle name="T_BANG LUONG MOI KSDH va KSDC (co phu cap khu vuc)_KH 2012- NS -DAU TU LAP" xfId="1208"/>
    <cellStyle name="T_BANG LUONG MOI KSDH va KSDC (co phu cap khu vuc)_KH 2012- NS -DAU TU LAP 2" xfId="1209"/>
    <cellStyle name="T_BANG LUONG MOI KSDH va KSDC (co phu cap khu vuc)_KH 2012- NS -DAU TU LAP 3" xfId="1210"/>
    <cellStyle name="T_BANG LUONG MOI KSDH va KSDC (co phu cap khu vuc)_KH 2012- NS -DAU TU LAP 4" xfId="1211"/>
    <cellStyle name="T_BANG LUONG MOI KSDH va KSDC (co phu cap khu vuc)_KH 2012- NS -DAU TU LAP 5" xfId="1212"/>
    <cellStyle name="T_BangKH2011(BKH-26-7)" xfId="1213"/>
    <cellStyle name="T_BangKH2011(BKH-26-7) 2" xfId="1214"/>
    <cellStyle name="T_BangKH2011(BKH-26-7) 3" xfId="1215"/>
    <cellStyle name="T_BangKH2011(BKH-26-7) 4" xfId="1216"/>
    <cellStyle name="T_BangKH2011(BKH-26-7) 5" xfId="1217"/>
    <cellStyle name="T_BieuKH15.4" xfId="1218"/>
    <cellStyle name="T_BieuKH15.4 2" xfId="1219"/>
    <cellStyle name="T_BieuKH15.4 3" xfId="1220"/>
    <cellStyle name="T_BieuKH15.4 4" xfId="1221"/>
    <cellStyle name="T_BieuKH15.4 5" xfId="1222"/>
    <cellStyle name="T_BieuKH15.4_Copy of BieuKH-15(20-8) cap nhap them so truong" xfId="1223"/>
    <cellStyle name="T_BieuKH15.4_Copy of BieuKH-15(20-8) cap nhap them so truong 2" xfId="1224"/>
    <cellStyle name="T_BieuKH15.4_Copy of BieuKH-15(20-8) cap nhap them so truong 3" xfId="1225"/>
    <cellStyle name="T_BieuKH15.4_Copy of BieuKH-15(20-8) cap nhap them so truong 4" xfId="1226"/>
    <cellStyle name="T_BieuKH15.4_Copy of BieuKH-15(20-8) cap nhap them so truong 5" xfId="1227"/>
    <cellStyle name="T_Book1" xfId="1228"/>
    <cellStyle name="T_Book1_1" xfId="1229"/>
    <cellStyle name="T_Book1_1_Book1" xfId="1230"/>
    <cellStyle name="T_Book1_1_Book1_KH 2012- NS -DAU TU LAP" xfId="1231"/>
    <cellStyle name="T_Book1_1_Book1_KH 2012- NS -DAU TU LAP 2" xfId="1232"/>
    <cellStyle name="T_Book1_1_Book1_KH 2012- NS -DAU TU LAP 3" xfId="1233"/>
    <cellStyle name="T_Book1_1_Book1_KH 2012- NS -DAU TU LAP 4" xfId="1234"/>
    <cellStyle name="T_Book1_1_Book1_KH 2012- NS -DAU TU LAP 5" xfId="1235"/>
    <cellStyle name="T_Book1_1_KH 2012- NS -DAU TU LAP" xfId="1236"/>
    <cellStyle name="T_Book1_1_KH 2012- NS -DAU TU LAP 2" xfId="1237"/>
    <cellStyle name="T_Book1_1_KH 2012- NS -DAU TU LAP 3" xfId="1238"/>
    <cellStyle name="T_Book1_1_KH 2012- NS -DAU TU LAP 4" xfId="1239"/>
    <cellStyle name="T_Book1_1_KH 2012- NS -DAU TU LAP 5" xfId="1240"/>
    <cellStyle name="T_Book1_1_Khoi luong cac hang muc chi tiet-702" xfId="1241"/>
    <cellStyle name="T_Book1_1_Khoi luong cac hang muc chi tiet-702 2" xfId="1242"/>
    <cellStyle name="T_Book1_1_Khoi luong cac hang muc chi tiet-702 3" xfId="1243"/>
    <cellStyle name="T_Book1_1_Khoi luong cac hang muc chi tiet-702 4" xfId="1244"/>
    <cellStyle name="T_Book1_1_Khoi luong cac hang muc chi tiet-702 5" xfId="1245"/>
    <cellStyle name="T_Book1_1_Khoi luong cac hang muc chi tiet-702_KH 2012- NS -DAU TU LAP" xfId="1246"/>
    <cellStyle name="T_Book1_1_KL NT dap nen Dot 3" xfId="1247"/>
    <cellStyle name="T_Book1_1_KL NT dap nen Dot 3 2" xfId="1248"/>
    <cellStyle name="T_Book1_1_KL NT dap nen Dot 3 3" xfId="1249"/>
    <cellStyle name="T_Book1_1_KL NT dap nen Dot 3 4" xfId="1250"/>
    <cellStyle name="T_Book1_1_KL NT dap nen Dot 3 5" xfId="1251"/>
    <cellStyle name="T_Book1_1_KL NT dap nen Dot 3_KH 2012- NS -DAU TU LAP" xfId="1252"/>
    <cellStyle name="T_Book1_1_KL NT Dot 3" xfId="1253"/>
    <cellStyle name="T_Book1_1_KL NT Dot 3 2" xfId="1254"/>
    <cellStyle name="T_Book1_1_KL NT Dot 3 3" xfId="1255"/>
    <cellStyle name="T_Book1_1_KL NT Dot 3 4" xfId="1256"/>
    <cellStyle name="T_Book1_1_KL NT Dot 3 5" xfId="1257"/>
    <cellStyle name="T_Book1_1_KL NT Dot 3_KH 2012- NS -DAU TU LAP" xfId="1258"/>
    <cellStyle name="T_Book1_1_mau KL vach son" xfId="1259"/>
    <cellStyle name="T_Book1_1_mau KL vach son 2" xfId="1260"/>
    <cellStyle name="T_Book1_1_mau KL vach son 3" xfId="1261"/>
    <cellStyle name="T_Book1_1_mau KL vach son 4" xfId="1262"/>
    <cellStyle name="T_Book1_1_mau KL vach son 5" xfId="1263"/>
    <cellStyle name="T_Book1_1_mau KL vach son_KH 2012- NS -DAU TU LAP" xfId="1264"/>
    <cellStyle name="T_Book1_1_Thong ke cong" xfId="1265"/>
    <cellStyle name="T_Book1_1_Thong ke cong_KH 2012- NS -DAU TU LAP" xfId="1266"/>
    <cellStyle name="T_Book1_1_Thong ke cong_KH 2012- NS -DAU TU LAP 2" xfId="1267"/>
    <cellStyle name="T_Book1_1_Thong ke cong_KH 2012- NS -DAU TU LAP 3" xfId="1268"/>
    <cellStyle name="T_Book1_1_Thong ke cong_KH 2012- NS -DAU TU LAP 4" xfId="1269"/>
    <cellStyle name="T_Book1_1_Thong ke cong_KH 2012- NS -DAU TU LAP 5" xfId="1270"/>
    <cellStyle name="T_Book1_2" xfId="1271"/>
    <cellStyle name="T_Book1_2_DTDuong dong tien -sua tham tra 2009 - luong 650" xfId="1272"/>
    <cellStyle name="T_Book1_2_DTDuong dong tien -sua tham tra 2009 - luong 650_KH 2012- NS -DAU TU LAP" xfId="1273"/>
    <cellStyle name="T_Book1_2_DTDuong dong tien -sua tham tra 2009 - luong 650_KH 2012- NS -DAU TU LAP 2" xfId="1274"/>
    <cellStyle name="T_Book1_2_DTDuong dong tien -sua tham tra 2009 - luong 650_KH 2012- NS -DAU TU LAP 3" xfId="1275"/>
    <cellStyle name="T_Book1_2_DTDuong dong tien -sua tham tra 2009 - luong 650_KH 2012- NS -DAU TU LAP 4" xfId="1276"/>
    <cellStyle name="T_Book1_2_DTDuong dong tien -sua tham tra 2009 - luong 650_KH 2012- NS -DAU TU LAP 5" xfId="1277"/>
    <cellStyle name="T_Book1_2_KH 2012- NS -DAU TU LAP" xfId="1278"/>
    <cellStyle name="T_Book1_2_KH 2012- NS -DAU TU LAP 2" xfId="1279"/>
    <cellStyle name="T_Book1_2_KH 2012- NS -DAU TU LAP 3" xfId="1280"/>
    <cellStyle name="T_Book1_2_KH 2012- NS -DAU TU LAP 4" xfId="1281"/>
    <cellStyle name="T_Book1_2_KH 2012- NS -DAU TU LAP 5" xfId="1282"/>
    <cellStyle name="T_Book1_3" xfId="1283"/>
    <cellStyle name="T_Book1_3 2" xfId="1284"/>
    <cellStyle name="T_Book1_3 3" xfId="1285"/>
    <cellStyle name="T_Book1_3 4" xfId="1286"/>
    <cellStyle name="T_Book1_3 5" xfId="1287"/>
    <cellStyle name="T_Book1_Book1" xfId="1288"/>
    <cellStyle name="T_Book1_Book1 2" xfId="1289"/>
    <cellStyle name="T_Book1_Book1 3" xfId="1290"/>
    <cellStyle name="T_Book1_Book1 4" xfId="1291"/>
    <cellStyle name="T_Book1_Book1 5" xfId="1292"/>
    <cellStyle name="T_Book1_Book1_KH 2012- NS -DAU TU LAP" xfId="1293"/>
    <cellStyle name="T_Book1_DT492" xfId="1294"/>
    <cellStyle name="T_Book1_DT492 2" xfId="1295"/>
    <cellStyle name="T_Book1_DT492 3" xfId="1296"/>
    <cellStyle name="T_Book1_DT492 4" xfId="1297"/>
    <cellStyle name="T_Book1_DT492 5" xfId="1298"/>
    <cellStyle name="T_Book1_DT492_KH 2012- NS -DAU TU LAP" xfId="1299"/>
    <cellStyle name="T_Book1_DT972000" xfId="1300"/>
    <cellStyle name="T_Book1_DT972000 2" xfId="1301"/>
    <cellStyle name="T_Book1_DT972000 3" xfId="1302"/>
    <cellStyle name="T_Book1_DT972000 4" xfId="1303"/>
    <cellStyle name="T_Book1_DT972000 5" xfId="1304"/>
    <cellStyle name="T_Book1_DT972000_KH 2012- NS -DAU TU LAP" xfId="1305"/>
    <cellStyle name="T_Book1_DTDuong dong tien -sua tham tra 2009 - luong 650" xfId="1306"/>
    <cellStyle name="T_Book1_DTDuong dong tien -sua tham tra 2009 - luong 650_KH 2012- NS -DAU TU LAP" xfId="1307"/>
    <cellStyle name="T_Book1_DTDuong dong tien -sua tham tra 2009 - luong 650_KH 2012- NS -DAU TU LAP 2" xfId="1308"/>
    <cellStyle name="T_Book1_DTDuong dong tien -sua tham tra 2009 - luong 650_KH 2012- NS -DAU TU LAP 3" xfId="1309"/>
    <cellStyle name="T_Book1_DTDuong dong tien -sua tham tra 2009 - luong 650_KH 2012- NS -DAU TU LAP 4" xfId="1310"/>
    <cellStyle name="T_Book1_DTDuong dong tien -sua tham tra 2009 - luong 650_KH 2012- NS -DAU TU LAP 5" xfId="1311"/>
    <cellStyle name="T_Book1_Du toan khao sat (bo sung 2009)" xfId="1312"/>
    <cellStyle name="T_Book1_Du toan khao sat (bo sung 2009) 2" xfId="1313"/>
    <cellStyle name="T_Book1_Du toan khao sat (bo sung 2009) 3" xfId="1314"/>
    <cellStyle name="T_Book1_Du toan khao sat (bo sung 2009) 4" xfId="1315"/>
    <cellStyle name="T_Book1_Du toan khao sat (bo sung 2009) 5" xfId="1316"/>
    <cellStyle name="T_Book1_Du toan khao sat (bo sung 2009)_KH 2012- NS -DAU TU LAP" xfId="1317"/>
    <cellStyle name="T_Book1_HECO-NR78-Gui a-Vinh(15-5-07)" xfId="1318"/>
    <cellStyle name="T_Book1_HECO-NR78-Gui a-Vinh(15-5-07) 2" xfId="1319"/>
    <cellStyle name="T_Book1_HECO-NR78-Gui a-Vinh(15-5-07) 3" xfId="1320"/>
    <cellStyle name="T_Book1_HECO-NR78-Gui a-Vinh(15-5-07) 4" xfId="1321"/>
    <cellStyle name="T_Book1_HECO-NR78-Gui a-Vinh(15-5-07) 5" xfId="1322"/>
    <cellStyle name="T_Book1_HECO-NR78-Gui a-Vinh(15-5-07)_KH 2012- NS -DAU TU LAP" xfId="1323"/>
    <cellStyle name="T_Book1_KH 2012- NS -DAU TU LAP" xfId="1324"/>
    <cellStyle name="T_Book1_KH 2012- NS -DAU TU LAP 2" xfId="1325"/>
    <cellStyle name="T_Book1_KH 2012- NS -DAU TU LAP 3" xfId="1326"/>
    <cellStyle name="T_Book1_KH 2012- NS -DAU TU LAP 4" xfId="1327"/>
    <cellStyle name="T_Book1_KH 2012- NS -DAU TU LAP 5" xfId="1328"/>
    <cellStyle name="T_Book1_Khoi luong cac hang muc chi tiet-702" xfId="1329"/>
    <cellStyle name="T_Book1_Khoi luong cac hang muc chi tiet-702_KH 2012- NS -DAU TU LAP" xfId="1330"/>
    <cellStyle name="T_Book1_Khoi luong cac hang muc chi tiet-702_KH 2012- NS -DAU TU LAP 2" xfId="1331"/>
    <cellStyle name="T_Book1_Khoi luong cac hang muc chi tiet-702_KH 2012- NS -DAU TU LAP 3" xfId="1332"/>
    <cellStyle name="T_Book1_Khoi luong cac hang muc chi tiet-702_KH 2012- NS -DAU TU LAP 4" xfId="1333"/>
    <cellStyle name="T_Book1_Khoi luong cac hang muc chi tiet-702_KH 2012- NS -DAU TU LAP 5" xfId="1334"/>
    <cellStyle name="T_Book1_KL NT dap nen Dot 3" xfId="1335"/>
    <cellStyle name="T_Book1_KL NT dap nen Dot 3_KH 2012- NS -DAU TU LAP" xfId="1336"/>
    <cellStyle name="T_Book1_KL NT dap nen Dot 3_KH 2012- NS -DAU TU LAP 2" xfId="1337"/>
    <cellStyle name="T_Book1_KL NT dap nen Dot 3_KH 2012- NS -DAU TU LAP 3" xfId="1338"/>
    <cellStyle name="T_Book1_KL NT dap nen Dot 3_KH 2012- NS -DAU TU LAP 4" xfId="1339"/>
    <cellStyle name="T_Book1_KL NT dap nen Dot 3_KH 2012- NS -DAU TU LAP 5" xfId="1340"/>
    <cellStyle name="T_Book1_KL NT Dot 3" xfId="1341"/>
    <cellStyle name="T_Book1_KL NT Dot 3_KH 2012- NS -DAU TU LAP" xfId="1342"/>
    <cellStyle name="T_Book1_KL NT Dot 3_KH 2012- NS -DAU TU LAP 2" xfId="1343"/>
    <cellStyle name="T_Book1_KL NT Dot 3_KH 2012- NS -DAU TU LAP 3" xfId="1344"/>
    <cellStyle name="T_Book1_KL NT Dot 3_KH 2012- NS -DAU TU LAP 4" xfId="1345"/>
    <cellStyle name="T_Book1_KL NT Dot 3_KH 2012- NS -DAU TU LAP 5" xfId="1346"/>
    <cellStyle name="T_Book1_mau KL vach son" xfId="1347"/>
    <cellStyle name="T_Book1_mau KL vach son_KH 2012- NS -DAU TU LAP" xfId="1348"/>
    <cellStyle name="T_Book1_mau KL vach son_KH 2012- NS -DAU TU LAP 2" xfId="1349"/>
    <cellStyle name="T_Book1_mau KL vach son_KH 2012- NS -DAU TU LAP 3" xfId="1350"/>
    <cellStyle name="T_Book1_mau KL vach son_KH 2012- NS -DAU TU LAP 4" xfId="1351"/>
    <cellStyle name="T_Book1_mau KL vach son_KH 2012- NS -DAU TU LAP 5" xfId="1352"/>
    <cellStyle name="T_Book1_San sat hach moi" xfId="1353"/>
    <cellStyle name="T_Book1_San sat hach moi 2" xfId="1354"/>
    <cellStyle name="T_Book1_San sat hach moi 3" xfId="1355"/>
    <cellStyle name="T_Book1_San sat hach moi 4" xfId="1356"/>
    <cellStyle name="T_Book1_San sat hach moi 5" xfId="1357"/>
    <cellStyle name="T_Book1_San sat hach moi_KH 2012- NS -DAU TU LAP" xfId="1358"/>
    <cellStyle name="T_Book1_Thong ke cong" xfId="1359"/>
    <cellStyle name="T_Book1_Thong ke cong 2" xfId="1360"/>
    <cellStyle name="T_Book1_Thong ke cong 3" xfId="1361"/>
    <cellStyle name="T_Book1_Thong ke cong 4" xfId="1362"/>
    <cellStyle name="T_Book1_Thong ke cong 5" xfId="1363"/>
    <cellStyle name="T_Book1_Thong ke cong_KH 2012- NS -DAU TU LAP" xfId="1364"/>
    <cellStyle name="T_CDKT" xfId="1365"/>
    <cellStyle name="T_CDKT 2" xfId="1366"/>
    <cellStyle name="T_CDKT 3" xfId="1367"/>
    <cellStyle name="T_CDKT 4" xfId="1368"/>
    <cellStyle name="T_CDKT 5" xfId="1369"/>
    <cellStyle name="T_CDKT_KH 2012- NS -DAU TU LAP" xfId="1370"/>
    <cellStyle name="T_Copy of KS Du an dau tu" xfId="1371"/>
    <cellStyle name="T_Copy of KS Du an dau tu 2" xfId="1372"/>
    <cellStyle name="T_Copy of KS Du an dau tu 3" xfId="1373"/>
    <cellStyle name="T_Copy of KS Du an dau tu 4" xfId="1374"/>
    <cellStyle name="T_Copy of KS Du an dau tu 5" xfId="1375"/>
    <cellStyle name="T_Copy of KS Du an dau tu_KH 2012- NS -DAU TU LAP" xfId="1376"/>
    <cellStyle name="T_Cost for DD (summary)" xfId="1377"/>
    <cellStyle name="T_Cost for DD (summary) 2" xfId="1378"/>
    <cellStyle name="T_Cost for DD (summary) 3" xfId="1379"/>
    <cellStyle name="T_Cost for DD (summary) 4" xfId="1380"/>
    <cellStyle name="T_Cost for DD (summary) 5" xfId="1381"/>
    <cellStyle name="T_Cost for DD (summary)_KH 2012- NS -DAU TU LAP" xfId="1382"/>
    <cellStyle name="T_DT972000" xfId="1383"/>
    <cellStyle name="T_DTDuong dong tien -sua tham tra 2009 - luong 650" xfId="1384"/>
    <cellStyle name="T_DTDuong dong tien -sua tham tra 2009 - luong 650 2" xfId="1385"/>
    <cellStyle name="T_DTDuong dong tien -sua tham tra 2009 - luong 650 3" xfId="1386"/>
    <cellStyle name="T_DTDuong dong tien -sua tham tra 2009 - luong 650 4" xfId="1387"/>
    <cellStyle name="T_DTDuong dong tien -sua tham tra 2009 - luong 650 5" xfId="1388"/>
    <cellStyle name="T_DTDuong dong tien -sua tham tra 2009 - luong 650_KH 2012- NS -DAU TU LAP" xfId="1389"/>
    <cellStyle name="T_dtTL598G1." xfId="1390"/>
    <cellStyle name="T_dtTL598G1._KH 2012- NS -DAU TU LAP" xfId="1391"/>
    <cellStyle name="T_dtTL598G1._KH 2012- NS -DAU TU LAP 2" xfId="1392"/>
    <cellStyle name="T_dtTL598G1._KH 2012- NS -DAU TU LAP 3" xfId="1393"/>
    <cellStyle name="T_dtTL598G1._KH 2012- NS -DAU TU LAP 4" xfId="1394"/>
    <cellStyle name="T_dtTL598G1._KH 2012- NS -DAU TU LAP 5" xfId="1395"/>
    <cellStyle name="T_Du toan khao sat (bo sung 2009)" xfId="1396"/>
    <cellStyle name="T_Du toan khao sat (bo sung 2009)_KH 2012- NS -DAU TU LAP" xfId="1397"/>
    <cellStyle name="T_Du toan khao sat (bo sung 2009)_KH 2012- NS -DAU TU LAP 2" xfId="1398"/>
    <cellStyle name="T_Du toan khao sat (bo sung 2009)_KH 2012- NS -DAU TU LAP 3" xfId="1399"/>
    <cellStyle name="T_Du toan khao sat (bo sung 2009)_KH 2012- NS -DAU TU LAP 4" xfId="1400"/>
    <cellStyle name="T_Du toan khao sat (bo sung 2009)_KH 2012- NS -DAU TU LAP 5" xfId="1401"/>
    <cellStyle name="T_Khao satD1" xfId="1402"/>
    <cellStyle name="T_Khao satD1_KH 2012- NS -DAU TU LAP" xfId="1403"/>
    <cellStyle name="T_Khao satD1_KH 2012- NS -DAU TU LAP 2" xfId="1404"/>
    <cellStyle name="T_Khao satD1_KH 2012- NS -DAU TU LAP 3" xfId="1405"/>
    <cellStyle name="T_Khao satD1_KH 2012- NS -DAU TU LAP 4" xfId="1406"/>
    <cellStyle name="T_Khao satD1_KH 2012- NS -DAU TU LAP 5" xfId="1407"/>
    <cellStyle name="T_Khoi luong cac hang muc chi tiet-702" xfId="1408"/>
    <cellStyle name="T_Khoi luong cac hang muc chi tiet-702 2" xfId="1409"/>
    <cellStyle name="T_Khoi luong cac hang muc chi tiet-702 3" xfId="1410"/>
    <cellStyle name="T_Khoi luong cac hang muc chi tiet-702 4" xfId="1411"/>
    <cellStyle name="T_Khoi luong cac hang muc chi tiet-702 5" xfId="1412"/>
    <cellStyle name="T_Khoi luong cac hang muc chi tiet-702_KH 2012- NS -DAU TU LAP" xfId="1413"/>
    <cellStyle name="T_KL NT dap nen Dot 3" xfId="1414"/>
    <cellStyle name="T_KL NT Dot 3" xfId="1415"/>
    <cellStyle name="T_Kl VL ranh" xfId="1416"/>
    <cellStyle name="T_Kl VL ranh_KH 2012- NS -DAU TU LAP" xfId="1417"/>
    <cellStyle name="T_Kl VL ranh_KH 2012- NS -DAU TU LAP 2" xfId="1418"/>
    <cellStyle name="T_Kl VL ranh_KH 2012- NS -DAU TU LAP 3" xfId="1419"/>
    <cellStyle name="T_Kl VL ranh_KH 2012- NS -DAU TU LAP 4" xfId="1420"/>
    <cellStyle name="T_Kl VL ranh_KH 2012- NS -DAU TU LAP 5" xfId="1421"/>
    <cellStyle name="T_KLNMD1" xfId="1422"/>
    <cellStyle name="T_KLNMD1_KH 2012- NS -DAU TU LAP" xfId="1423"/>
    <cellStyle name="T_KLNMD1_KH 2012- NS -DAU TU LAP 2" xfId="1424"/>
    <cellStyle name="T_KLNMD1_KH 2012- NS -DAU TU LAP 3" xfId="1425"/>
    <cellStyle name="T_KLNMD1_KH 2012- NS -DAU TU LAP 4" xfId="1426"/>
    <cellStyle name="T_KLNMD1_KH 2012- NS -DAU TU LAP 5" xfId="1427"/>
    <cellStyle name="T_mau KL vach son" xfId="1428"/>
    <cellStyle name="T_mau KL vach son 2" xfId="1429"/>
    <cellStyle name="T_mau KL vach son 3" xfId="1430"/>
    <cellStyle name="T_mau KL vach son 4" xfId="1431"/>
    <cellStyle name="T_mau KL vach son 5" xfId="1432"/>
    <cellStyle name="T_mau KL vach son_KH 2012- NS -DAU TU LAP" xfId="1433"/>
    <cellStyle name="T_San sat hach moi" xfId="1434"/>
    <cellStyle name="T_San sat hach moi_KH 2012- NS -DAU TU LAP" xfId="1435"/>
    <cellStyle name="T_San sat hach moi_KH 2012- NS -DAU TU LAP 2" xfId="1436"/>
    <cellStyle name="T_San sat hach moi_KH 2012- NS -DAU TU LAP 3" xfId="1437"/>
    <cellStyle name="T_San sat hach moi_KH 2012- NS -DAU TU LAP 4" xfId="1438"/>
    <cellStyle name="T_San sat hach moi_KH 2012- NS -DAU TU LAP 5" xfId="1439"/>
    <cellStyle name="T_SS BVTC cau va cong tuyen Le Chan" xfId="1440"/>
    <cellStyle name="T_SS BVTC cau va cong tuyen Le Chan_KH 2012- NS -DAU TU LAP" xfId="1441"/>
    <cellStyle name="T_SS BVTC cau va cong tuyen Le Chan_KH 2012- NS -DAU TU LAP 2" xfId="1442"/>
    <cellStyle name="T_SS BVTC cau va cong tuyen Le Chan_KH 2012- NS -DAU TU LAP 3" xfId="1443"/>
    <cellStyle name="T_SS BVTC cau va cong tuyen Le Chan_KH 2012- NS -DAU TU LAP 4" xfId="1444"/>
    <cellStyle name="T_SS BVTC cau va cong tuyen Le Chan_KH 2012- NS -DAU TU LAP 5" xfId="1445"/>
    <cellStyle name="T_THKL 1303" xfId="1446"/>
    <cellStyle name="T_THKL 1303_KH 2012- NS -DAU TU LAP" xfId="1447"/>
    <cellStyle name="T_THKL 1303_KH 2012- NS -DAU TU LAP 2" xfId="1448"/>
    <cellStyle name="T_THKL 1303_KH 2012- NS -DAU TU LAP 3" xfId="1449"/>
    <cellStyle name="T_THKL 1303_KH 2012- NS -DAU TU LAP 4" xfId="1450"/>
    <cellStyle name="T_THKL 1303_KH 2012- NS -DAU TU LAP 5" xfId="1451"/>
    <cellStyle name="T_Thong ke" xfId="1452"/>
    <cellStyle name="T_Thong ke cong" xfId="1453"/>
    <cellStyle name="T_Thong ke cong_KH 2012- NS -DAU TU LAP" xfId="1454"/>
    <cellStyle name="T_Thong ke cong_KH 2012- NS -DAU TU LAP 2" xfId="1455"/>
    <cellStyle name="T_Thong ke cong_KH 2012- NS -DAU TU LAP 3" xfId="1456"/>
    <cellStyle name="T_Thong ke cong_KH 2012- NS -DAU TU LAP 4" xfId="1457"/>
    <cellStyle name="T_Thong ke cong_KH 2012- NS -DAU TU LAP 5" xfId="1458"/>
    <cellStyle name="T_thong ke giao dan sinh" xfId="1459"/>
    <cellStyle name="T_thong ke giao dan sinh_KH 2012- NS -DAU TU LAP" xfId="1460"/>
    <cellStyle name="T_thong ke giao dan sinh_KH 2012- NS -DAU TU LAP 2" xfId="1461"/>
    <cellStyle name="T_thong ke giao dan sinh_KH 2012- NS -DAU TU LAP 3" xfId="1462"/>
    <cellStyle name="T_thong ke giao dan sinh_KH 2012- NS -DAU TU LAP 4" xfId="1463"/>
    <cellStyle name="T_thong ke giao dan sinh_KH 2012- NS -DAU TU LAP 5" xfId="1464"/>
    <cellStyle name="T_Thong ke_KH 2012- NS -DAU TU LAP" xfId="1465"/>
    <cellStyle name="T_Thong ke_KH 2012- NS -DAU TU LAP 2" xfId="1466"/>
    <cellStyle name="T_Thong ke_KH 2012- NS -DAU TU LAP 3" xfId="1467"/>
    <cellStyle name="T_Thong ke_KH 2012- NS -DAU TU LAP 4" xfId="1468"/>
    <cellStyle name="T_Thong ke_KH 2012- NS -DAU TU LAP 5" xfId="1469"/>
    <cellStyle name="T_tien2004" xfId="1470"/>
    <cellStyle name="T_tien2004_KH 2012- NS -DAU TU LAP" xfId="1471"/>
    <cellStyle name="T_tien2004_KH 2012- NS -DAU TU LAP 2" xfId="1472"/>
    <cellStyle name="T_tien2004_KH 2012- NS -DAU TU LAP 3" xfId="1473"/>
    <cellStyle name="T_tien2004_KH 2012- NS -DAU TU LAP 4" xfId="1474"/>
    <cellStyle name="T_tien2004_KH 2012- NS -DAU TU LAP 5" xfId="1475"/>
    <cellStyle name="T_TKE-ChoDon-sua" xfId="1476"/>
    <cellStyle name="T_TKE-ChoDon-sua_KH 2012- NS -DAU TU LAP" xfId="1477"/>
    <cellStyle name="T_TKE-ChoDon-sua_KH 2012- NS -DAU TU LAP 2" xfId="1478"/>
    <cellStyle name="T_TKE-ChoDon-sua_KH 2012- NS -DAU TU LAP 3" xfId="1479"/>
    <cellStyle name="T_TKE-ChoDon-sua_KH 2012- NS -DAU TU LAP 4" xfId="1480"/>
    <cellStyle name="T_TKE-ChoDon-sua_KH 2012- NS -DAU TU LAP 5" xfId="1481"/>
    <cellStyle name="T_Tong hop BHTN gui 21 9" xfId="1482"/>
    <cellStyle name="T_Tong hop BHTN gui 21 9_Copy of Bao cao luong ND 66 gui Bo TC fix 2" xfId="1483"/>
    <cellStyle name="T_Tong hop BHTN gui 21 9_Tong hop luong ND 66 Huyen - Hung 08 12" xfId="1484"/>
    <cellStyle name="T_Tong hop BHTN gui 21 9_Tong hop luong ND 66 Huyen - Hung 26 11" xfId="1485"/>
    <cellStyle name="T_Tong hop BHTN gui 21 9_Tong hop luong ND 66 Huyen - Hung 27 11" xfId="1486"/>
    <cellStyle name="T_Tong hop khoi luong Dot 3" xfId="1487"/>
    <cellStyle name="T_Tong hop khoi luong Dot 3_KH 2012- NS -DAU TU LAP" xfId="1488"/>
    <cellStyle name="T_Tong hop khoi luong Dot 3_KH 2012- NS -DAU TU LAP 2" xfId="1489"/>
    <cellStyle name="T_Tong hop khoi luong Dot 3_KH 2012- NS -DAU TU LAP 3" xfId="1490"/>
    <cellStyle name="T_Tong hop khoi luong Dot 3_KH 2012- NS -DAU TU LAP 4" xfId="1491"/>
    <cellStyle name="T_Tong hop khoi luong Dot 3_KH 2012- NS -DAU TU LAP 5" xfId="1492"/>
    <cellStyle name="T_Von gui STC" xfId="1493"/>
    <cellStyle name="T_Von gui STC 2" xfId="1494"/>
    <cellStyle name="T_Von gui STC 3" xfId="1495"/>
    <cellStyle name="T_Von gui STC 4" xfId="1496"/>
    <cellStyle name="T_Von gui STC 5" xfId="1497"/>
    <cellStyle name="T_Von gui STC-1" xfId="1498"/>
    <cellStyle name="T_Von gui STC-1 2" xfId="1499"/>
    <cellStyle name="T_Von gui STC-1 3" xfId="1500"/>
    <cellStyle name="T_Von gui STC-1 4" xfId="1501"/>
    <cellStyle name="T_Von gui STC-1 5" xfId="1502"/>
    <cellStyle name="T_von XDCB" xfId="1503"/>
    <cellStyle name="T_von XDCB 2" xfId="1504"/>
    <cellStyle name="T_von XDCB 3" xfId="1505"/>
    <cellStyle name="T_von XDCB 4" xfId="1506"/>
    <cellStyle name="T_von XDCB 5" xfId="1507"/>
    <cellStyle name="T_Worksheet in D: ... Hoan thien 5goi theo KL cu 28-06 4.Cong 5goi Coc 33-Km1+490.13 Cong coc 33-km1+490.13" xfId="1508"/>
    <cellStyle name="T_Worksheet in D: ... Hoan thien 5goi theo KL cu 28-06 4.Cong 5goi Coc 33-Km1+490.13 Cong coc 33-km1+490.13_KH 2012- NS -DAU TU LAP" xfId="1509"/>
    <cellStyle name="T_Worksheet in D: ... Hoan thien 5goi theo KL cu 28-06 4.Cong 5goi Coc 33-Km1+490.13 Cong coc 33-km1+490.13_KH 2012- NS -DAU TU LAP 2" xfId="1510"/>
    <cellStyle name="T_Worksheet in D: ... Hoan thien 5goi theo KL cu 28-06 4.Cong 5goi Coc 33-Km1+490.13 Cong coc 33-km1+490.13_KH 2012- NS -DAU TU LAP 3" xfId="1511"/>
    <cellStyle name="T_Worksheet in D: ... Hoan thien 5goi theo KL cu 28-06 4.Cong 5goi Coc 33-Km1+490.13 Cong coc 33-km1+490.13_KH 2012- NS -DAU TU LAP 4" xfId="1512"/>
    <cellStyle name="T_Worksheet in D: ... Hoan thien 5goi theo KL cu 28-06 4.Cong 5goi Coc 33-Km1+490.13 Cong coc 33-km1+490.13_KH 2012- NS -DAU TU LAP 5" xfId="1513"/>
    <cellStyle name="Text Indent A" xfId="1514"/>
    <cellStyle name="Text Indent B" xfId="1515"/>
    <cellStyle name="Text Indent C" xfId="1516"/>
    <cellStyle name="th" xfId="1517"/>
    <cellStyle name="þ_x001D_ð¤_x000C_¯þ_x0014_&#13;¨þU_x0001_À_x0004_ _x0015__x000F__x0001__x0001_" xfId="1518"/>
    <cellStyle name="þ_x001D_ð·_x000C_æþ'&#13;ßþU_x0001_Ø_x0005_ü_x0014__x0007__x0001__x0001_" xfId="1519"/>
    <cellStyle name="þ_x001D_ðÇ%Uý—&amp;Hý9_x0008_Ÿ s&#10;_x0007__x0001__x0001_" xfId="1520"/>
    <cellStyle name="þ_x001D_ðK_x000C_Fý_x001B_&#13;9ýU_x0001_Ð_x0008_¦)_x0007__x0001__x0001_" xfId="1521"/>
    <cellStyle name="thuong-10" xfId="1522"/>
    <cellStyle name="thuong-11" xfId="1523"/>
    <cellStyle name="Thuyet minh" xfId="1524"/>
    <cellStyle name="Tiêu đề" xfId="1525"/>
    <cellStyle name="Tính toán" xfId="1526"/>
    <cellStyle name="tit1" xfId="1527"/>
    <cellStyle name="tit2" xfId="1528"/>
    <cellStyle name="tit3" xfId="1529"/>
    <cellStyle name="tit4" xfId="1530"/>
    <cellStyle name="Title" xfId="1531"/>
    <cellStyle name="Title 2" xfId="1532"/>
    <cellStyle name="Tổng" xfId="1533"/>
    <cellStyle name="Tong so" xfId="1534"/>
    <cellStyle name="tong so 1" xfId="1535"/>
    <cellStyle name="Tổng_mãu Quyên gửi" xfId="1536"/>
    <cellStyle name="Tongcong" xfId="1537"/>
    <cellStyle name="Tốt" xfId="1538"/>
    <cellStyle name="Total" xfId="1539"/>
    <cellStyle name="Total 2" xfId="1540"/>
    <cellStyle name="trang" xfId="1541"/>
    <cellStyle name="Trung tính" xfId="1542"/>
    <cellStyle name="u" xfId="1543"/>
    <cellStyle name="Valuta (0)_CALPREZZ" xfId="1544"/>
    <cellStyle name="Valuta_ PESO ELETTR." xfId="1545"/>
    <cellStyle name="Văn bản Cảnh báo" xfId="1546"/>
    <cellStyle name="Văn bản Giải thích" xfId="1547"/>
    <cellStyle name="VANG1" xfId="1548"/>
    <cellStyle name="viet" xfId="1549"/>
    <cellStyle name="viet2" xfId="1550"/>
    <cellStyle name="vn time 10" xfId="1551"/>
    <cellStyle name="Vn Time 13" xfId="1552"/>
    <cellStyle name="Vn Time 14" xfId="1553"/>
    <cellStyle name="vn_time" xfId="1554"/>
    <cellStyle name="vnbo" xfId="1555"/>
    <cellStyle name="vnhead1" xfId="1556"/>
    <cellStyle name="vnhead2" xfId="1557"/>
    <cellStyle name="vnhead3" xfId="1558"/>
    <cellStyle name="vnhead4" xfId="1559"/>
    <cellStyle name="vntxt1" xfId="1560"/>
    <cellStyle name="vntxt2" xfId="1561"/>
    <cellStyle name="W_STDFOR" xfId="1562"/>
    <cellStyle name="Währung [0]_Compiling Utility Macros" xfId="1563"/>
    <cellStyle name="Währung_Compiling Utility Macros" xfId="1564"/>
    <cellStyle name="Walutowy [0]_Invoices2001Slovakia" xfId="1565"/>
    <cellStyle name="Walutowy_Invoices2001Slovakia" xfId="1566"/>
    <cellStyle name="Warning Text" xfId="1567"/>
    <cellStyle name="Warning Text 2" xfId="1568"/>
    <cellStyle name="Xấu" xfId="1569"/>
    <cellStyle name="xuan" xfId="1570"/>
    <cellStyle name="똿뗦먛귟 [0.00]_PRODUCT DETAIL Q1" xfId="1571"/>
    <cellStyle name="똿뗦먛귟_PRODUCT DETAIL Q1" xfId="1572"/>
    <cellStyle name="믅됞 [0.00]_PRODUCT DETAIL Q1" xfId="1573"/>
    <cellStyle name="믅됞_PRODUCT DETAIL Q1" xfId="1574"/>
    <cellStyle name="백분율_95" xfId="1575"/>
    <cellStyle name="뷭?_BOOKSHIP" xfId="1576"/>
    <cellStyle name="一般_00Q3902REV.1" xfId="1577"/>
    <cellStyle name="千分位[0]_00Q3902REV.1" xfId="1578"/>
    <cellStyle name="千分位_00Q3902REV.1" xfId="1579"/>
    <cellStyle name="콤마 [ - 유형1" xfId="1580"/>
    <cellStyle name="콤마 [ - 유형2" xfId="1581"/>
    <cellStyle name="콤마 [ - 유형3" xfId="1582"/>
    <cellStyle name="콤마 [ - 유형4" xfId="1583"/>
    <cellStyle name="콤마 [ - 유형5" xfId="1584"/>
    <cellStyle name="콤마 [ - 유형6" xfId="1585"/>
    <cellStyle name="콤마 [ - 유형7" xfId="1586"/>
    <cellStyle name="콤마 [ - 유형8" xfId="1587"/>
    <cellStyle name="콤마 [0]_ 비목별 월별기술 " xfId="1588"/>
    <cellStyle name="콤마_ 비목별 월별기술 " xfId="1589"/>
    <cellStyle name="통화 [0]_1202" xfId="1590"/>
    <cellStyle name="통화_1202" xfId="1591"/>
    <cellStyle name="표준_(정보부문)월별인원계획" xfId="1592"/>
    <cellStyle name="桁区切り_工費" xfId="1593"/>
    <cellStyle name="標準_BOQ-08" xfId="1594"/>
    <cellStyle name="貨幣 [0]_00Q3902REV.1" xfId="1595"/>
    <cellStyle name="貨幣[0]_BRE" xfId="1596"/>
    <cellStyle name="貨幣_00Q3902REV.1" xfId="1597"/>
    <cellStyle name=" [0.00]_ Att. 1- Cover" xfId="1598"/>
    <cellStyle name="_ Att. 1- Cover" xfId="1599"/>
    <cellStyle name="?_ Att. 1- Cover" xfId="1600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0">
      <selection activeCell="B12" sqref="B12"/>
    </sheetView>
  </sheetViews>
  <sheetFormatPr defaultColWidth="8.796875" defaultRowHeight="15"/>
  <cols>
    <col min="1" max="1" width="4" style="157" customWidth="1"/>
    <col min="2" max="2" width="22.5" style="157" customWidth="1"/>
    <col min="3" max="3" width="9.8984375" style="157" customWidth="1"/>
    <col min="4" max="4" width="5.8984375" style="157" customWidth="1"/>
    <col min="5" max="5" width="8.3984375" style="157" customWidth="1"/>
    <col min="6" max="6" width="6.09765625" style="157" customWidth="1"/>
    <col min="7" max="7" width="10" style="157" customWidth="1"/>
    <col min="8" max="8" width="6.19921875" style="157" customWidth="1"/>
    <col min="9" max="9" width="8.3984375" style="157" customWidth="1"/>
    <col min="10" max="10" width="6" style="157" customWidth="1"/>
    <col min="11" max="11" width="6.59765625" style="157" customWidth="1"/>
    <col min="12" max="12" width="6" style="157" hidden="1" customWidth="1"/>
    <col min="13" max="13" width="7.09765625" style="157" hidden="1" customWidth="1"/>
    <col min="14" max="14" width="5.8984375" style="157" hidden="1" customWidth="1"/>
    <col min="15" max="15" width="8.09765625" style="157" hidden="1" customWidth="1"/>
    <col min="16" max="16" width="6.09765625" style="157" customWidth="1"/>
    <col min="17" max="17" width="10.3984375" style="157" customWidth="1"/>
    <col min="18" max="18" width="12.3984375" style="160" bestFit="1" customWidth="1"/>
    <col min="19" max="19" width="10" style="161" bestFit="1" customWidth="1"/>
    <col min="20" max="16384" width="9.09765625" style="157" customWidth="1"/>
  </cols>
  <sheetData>
    <row r="1" spans="1:19" s="150" customFormat="1" ht="16.5">
      <c r="A1" s="487" t="s">
        <v>49</v>
      </c>
      <c r="B1" s="487"/>
      <c r="C1" s="487"/>
      <c r="D1" s="227"/>
      <c r="Q1" s="228"/>
      <c r="R1" s="155"/>
      <c r="S1" s="153"/>
    </row>
    <row r="2" spans="1:19" s="150" customFormat="1" ht="15.75">
      <c r="A2" s="488" t="s">
        <v>51</v>
      </c>
      <c r="B2" s="488"/>
      <c r="C2" s="488"/>
      <c r="R2" s="155"/>
      <c r="S2" s="153"/>
    </row>
    <row r="3" spans="1:19" s="150" customFormat="1" ht="15.75">
      <c r="A3" s="249"/>
      <c r="B3" s="249"/>
      <c r="C3" s="249"/>
      <c r="R3" s="155"/>
      <c r="S3" s="153"/>
    </row>
    <row r="4" spans="1:19" s="150" customFormat="1" ht="15.75">
      <c r="A4" s="485" t="s">
        <v>169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155"/>
      <c r="S4" s="153"/>
    </row>
    <row r="5" spans="1:19" s="150" customFormat="1" ht="15.75">
      <c r="A5" s="485" t="s">
        <v>147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155"/>
      <c r="S5" s="153"/>
    </row>
    <row r="6" spans="1:19" s="150" customFormat="1" ht="15.75">
      <c r="A6" s="485" t="s">
        <v>193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155"/>
      <c r="S6" s="153"/>
    </row>
    <row r="7" spans="2:3" ht="12.75">
      <c r="B7" s="158"/>
      <c r="C7" s="159"/>
    </row>
    <row r="8" spans="3:17" ht="14.25" customHeight="1">
      <c r="C8" s="159"/>
      <c r="P8" s="486" t="s">
        <v>52</v>
      </c>
      <c r="Q8" s="486"/>
    </row>
    <row r="9" spans="1:20" s="231" customFormat="1" ht="91.5" customHeight="1">
      <c r="A9" s="489" t="s">
        <v>139</v>
      </c>
      <c r="B9" s="468" t="s">
        <v>140</v>
      </c>
      <c r="C9" s="489" t="s">
        <v>141</v>
      </c>
      <c r="D9" s="470" t="s">
        <v>148</v>
      </c>
      <c r="E9" s="470"/>
      <c r="F9" s="470" t="s">
        <v>17</v>
      </c>
      <c r="G9" s="470"/>
      <c r="H9" s="470" t="s">
        <v>149</v>
      </c>
      <c r="I9" s="470"/>
      <c r="J9" s="470" t="s">
        <v>150</v>
      </c>
      <c r="K9" s="470"/>
      <c r="L9" s="470" t="s">
        <v>151</v>
      </c>
      <c r="M9" s="470"/>
      <c r="N9" s="470" t="s">
        <v>142</v>
      </c>
      <c r="O9" s="470"/>
      <c r="P9" s="470" t="s">
        <v>143</v>
      </c>
      <c r="Q9" s="470"/>
      <c r="R9" s="230"/>
      <c r="S9" s="230"/>
      <c r="T9" s="230"/>
    </row>
    <row r="10" spans="1:19" s="231" customFormat="1" ht="112.5" customHeight="1">
      <c r="A10" s="467"/>
      <c r="B10" s="469"/>
      <c r="C10" s="467"/>
      <c r="D10" s="229" t="s">
        <v>152</v>
      </c>
      <c r="E10" s="229" t="s">
        <v>23</v>
      </c>
      <c r="F10" s="229" t="s">
        <v>152</v>
      </c>
      <c r="G10" s="229" t="s">
        <v>23</v>
      </c>
      <c r="H10" s="229" t="s">
        <v>152</v>
      </c>
      <c r="I10" s="229" t="s">
        <v>23</v>
      </c>
      <c r="J10" s="229" t="s">
        <v>152</v>
      </c>
      <c r="K10" s="229" t="s">
        <v>23</v>
      </c>
      <c r="L10" s="229" t="s">
        <v>152</v>
      </c>
      <c r="M10" s="229" t="s">
        <v>23</v>
      </c>
      <c r="N10" s="229" t="s">
        <v>152</v>
      </c>
      <c r="O10" s="229" t="s">
        <v>23</v>
      </c>
      <c r="P10" s="229" t="s">
        <v>152</v>
      </c>
      <c r="Q10" s="229" t="s">
        <v>23</v>
      </c>
      <c r="R10" s="232"/>
      <c r="S10" s="233"/>
    </row>
    <row r="11" spans="1:19" s="173" customFormat="1" ht="15">
      <c r="A11" s="234"/>
      <c r="B11" s="235" t="s">
        <v>146</v>
      </c>
      <c r="C11" s="236">
        <f>SUM(C12:C17)</f>
        <v>1731.4764588</v>
      </c>
      <c r="D11" s="237">
        <f aca="true" t="shared" si="0" ref="D11:Q11">SUM(D12:D17)</f>
        <v>16</v>
      </c>
      <c r="E11" s="236">
        <f t="shared" si="0"/>
        <v>105.27</v>
      </c>
      <c r="F11" s="237">
        <f>SUM(F12:F17)</f>
        <v>48</v>
      </c>
      <c r="G11" s="236">
        <f t="shared" si="0"/>
        <v>1626.2064588</v>
      </c>
      <c r="H11" s="237">
        <f t="shared" si="0"/>
        <v>0</v>
      </c>
      <c r="I11" s="236">
        <f t="shared" si="0"/>
        <v>0</v>
      </c>
      <c r="J11" s="236">
        <f t="shared" si="0"/>
        <v>0</v>
      </c>
      <c r="K11" s="236">
        <f t="shared" si="0"/>
        <v>0</v>
      </c>
      <c r="L11" s="236">
        <f t="shared" si="0"/>
        <v>0</v>
      </c>
      <c r="M11" s="236">
        <f t="shared" si="0"/>
        <v>0</v>
      </c>
      <c r="N11" s="236">
        <f t="shared" si="0"/>
        <v>0</v>
      </c>
      <c r="O11" s="236">
        <f t="shared" si="0"/>
        <v>0</v>
      </c>
      <c r="P11" s="236">
        <f t="shared" si="0"/>
        <v>0</v>
      </c>
      <c r="Q11" s="236">
        <f t="shared" si="0"/>
        <v>0</v>
      </c>
      <c r="R11" s="238"/>
      <c r="S11" s="172"/>
    </row>
    <row r="12" spans="1:19" s="293" customFormat="1" ht="15">
      <c r="A12" s="301">
        <v>1</v>
      </c>
      <c r="B12" s="302" t="s">
        <v>71</v>
      </c>
      <c r="C12" s="303">
        <f>E12+G12+I12+K12+M12+O12+Q12</f>
        <v>1119.6165816</v>
      </c>
      <c r="D12" s="304">
        <v>6</v>
      </c>
      <c r="E12" s="303">
        <f>'ND 116 (8a)'!I9</f>
        <v>43.559999999999995</v>
      </c>
      <c r="F12" s="304">
        <f>'ND 116 (8c)'!D10</f>
        <v>31</v>
      </c>
      <c r="G12" s="303">
        <f>'ND 116 (8c)'!J10</f>
        <v>1076.0565816</v>
      </c>
      <c r="H12" s="304"/>
      <c r="I12" s="303"/>
      <c r="J12" s="290"/>
      <c r="K12" s="290"/>
      <c r="L12" s="290"/>
      <c r="M12" s="290"/>
      <c r="N12" s="290"/>
      <c r="O12" s="289"/>
      <c r="P12" s="290"/>
      <c r="Q12" s="289"/>
      <c r="R12" s="291"/>
      <c r="S12" s="292"/>
    </row>
    <row r="13" spans="1:19" s="293" customFormat="1" ht="15">
      <c r="A13" s="305">
        <v>2</v>
      </c>
      <c r="B13" s="306" t="s">
        <v>125</v>
      </c>
      <c r="C13" s="307">
        <f>E13+G13+I13+K13+M13+O13+Q13</f>
        <v>84.05627999999999</v>
      </c>
      <c r="D13" s="308">
        <v>7</v>
      </c>
      <c r="E13" s="307">
        <f>'ND 116 (8a)'!I21</f>
        <v>50.81999999999999</v>
      </c>
      <c r="F13" s="308">
        <f>'ND 116 (8c)'!D45</f>
        <v>1</v>
      </c>
      <c r="G13" s="307">
        <f>'ND 116 (8c)'!J45</f>
        <v>33.236279999999994</v>
      </c>
      <c r="H13" s="308"/>
      <c r="I13" s="307"/>
      <c r="J13" s="295"/>
      <c r="K13" s="295"/>
      <c r="L13" s="295"/>
      <c r="M13" s="295"/>
      <c r="N13" s="295"/>
      <c r="O13" s="294"/>
      <c r="P13" s="295"/>
      <c r="Q13" s="294"/>
      <c r="R13" s="291"/>
      <c r="S13" s="292"/>
    </row>
    <row r="14" spans="1:19" s="300" customFormat="1" ht="15">
      <c r="A14" s="309">
        <v>3</v>
      </c>
      <c r="B14" s="306" t="s">
        <v>127</v>
      </c>
      <c r="C14" s="307">
        <f>E14+G14+I14+K14+M14+O14+Q14</f>
        <v>323.6871</v>
      </c>
      <c r="D14" s="310">
        <v>3</v>
      </c>
      <c r="E14" s="446">
        <f>'ND 116 (8a)'!I17</f>
        <v>10.89</v>
      </c>
      <c r="F14" s="310">
        <v>10</v>
      </c>
      <c r="G14" s="446">
        <f>'ND 116 (8c)'!J47</f>
        <v>312.7971</v>
      </c>
      <c r="H14" s="310"/>
      <c r="I14" s="307"/>
      <c r="J14" s="297"/>
      <c r="K14" s="297"/>
      <c r="L14" s="297"/>
      <c r="M14" s="297"/>
      <c r="N14" s="297"/>
      <c r="O14" s="294"/>
      <c r="P14" s="297"/>
      <c r="Q14" s="294"/>
      <c r="R14" s="298"/>
      <c r="S14" s="299"/>
    </row>
    <row r="15" spans="1:19" s="300" customFormat="1" ht="15">
      <c r="A15" s="309">
        <v>4</v>
      </c>
      <c r="B15" s="306" t="s">
        <v>75</v>
      </c>
      <c r="C15" s="446">
        <f>E15+G15+I15+K15+M15+O15+Q15</f>
        <v>179.1130572</v>
      </c>
      <c r="D15" s="310"/>
      <c r="E15" s="307"/>
      <c r="F15" s="310">
        <f>'ND 116 (8c)'!D58</f>
        <v>5</v>
      </c>
      <c r="G15" s="307">
        <f>'ND 116 (8c)'!J58</f>
        <v>179.1130572</v>
      </c>
      <c r="H15" s="310"/>
      <c r="I15" s="307"/>
      <c r="J15" s="297"/>
      <c r="K15" s="297"/>
      <c r="L15" s="297"/>
      <c r="M15" s="297"/>
      <c r="N15" s="297"/>
      <c r="O15" s="294"/>
      <c r="P15" s="297"/>
      <c r="Q15" s="294"/>
      <c r="R15" s="298"/>
      <c r="S15" s="299"/>
    </row>
    <row r="16" spans="1:19" s="300" customFormat="1" ht="15" customHeight="1">
      <c r="A16" s="311">
        <v>5</v>
      </c>
      <c r="B16" s="306" t="s">
        <v>133</v>
      </c>
      <c r="C16" s="307">
        <f>E16+G16+I16+K16+M16+O16+Q16</f>
        <v>25.003439999999998</v>
      </c>
      <c r="D16" s="310"/>
      <c r="E16" s="307"/>
      <c r="F16" s="310">
        <f>'ND 116 (8c)'!D64</f>
        <v>1</v>
      </c>
      <c r="G16" s="307">
        <f>'ND 116 (8c)'!J64</f>
        <v>25.003439999999998</v>
      </c>
      <c r="H16" s="310"/>
      <c r="I16" s="307"/>
      <c r="J16" s="297"/>
      <c r="K16" s="297"/>
      <c r="L16" s="297"/>
      <c r="M16" s="297"/>
      <c r="N16" s="297"/>
      <c r="O16" s="294"/>
      <c r="P16" s="297"/>
      <c r="Q16" s="294"/>
      <c r="R16" s="298"/>
      <c r="S16" s="299"/>
    </row>
    <row r="17" spans="1:19" s="165" customFormat="1" ht="15" customHeight="1">
      <c r="A17" s="275"/>
      <c r="B17" s="276"/>
      <c r="C17" s="277"/>
      <c r="D17" s="278"/>
      <c r="E17" s="277"/>
      <c r="F17" s="278"/>
      <c r="G17" s="277"/>
      <c r="H17" s="278"/>
      <c r="I17" s="277"/>
      <c r="J17" s="278"/>
      <c r="K17" s="278"/>
      <c r="L17" s="278"/>
      <c r="M17" s="278"/>
      <c r="N17" s="278"/>
      <c r="O17" s="277"/>
      <c r="P17" s="278"/>
      <c r="Q17" s="277"/>
      <c r="R17" s="239"/>
      <c r="S17" s="166"/>
    </row>
    <row r="18" spans="1:19" s="165" customFormat="1" ht="15" customHeight="1">
      <c r="A18" s="271"/>
      <c r="B18" s="272"/>
      <c r="C18" s="273"/>
      <c r="D18" s="274"/>
      <c r="E18" s="273"/>
      <c r="F18" s="274"/>
      <c r="G18" s="273"/>
      <c r="H18" s="274"/>
      <c r="I18" s="273"/>
      <c r="J18" s="274"/>
      <c r="K18" s="274"/>
      <c r="L18" s="274"/>
      <c r="M18" s="274"/>
      <c r="N18" s="274"/>
      <c r="O18" s="273"/>
      <c r="P18" s="274"/>
      <c r="Q18" s="273"/>
      <c r="R18" s="239"/>
      <c r="S18" s="166"/>
    </row>
    <row r="19" spans="1:17" ht="15">
      <c r="A19" s="240"/>
      <c r="B19" s="240"/>
      <c r="C19" s="240"/>
      <c r="D19" s="240"/>
      <c r="E19" s="240"/>
      <c r="F19" s="240"/>
      <c r="G19" s="240"/>
      <c r="H19" s="240"/>
      <c r="I19" s="240"/>
      <c r="J19" s="472"/>
      <c r="K19" s="472"/>
      <c r="L19" s="472"/>
      <c r="M19" s="472"/>
      <c r="N19" s="472"/>
      <c r="O19" s="472"/>
      <c r="P19" s="472"/>
      <c r="Q19" s="472"/>
    </row>
    <row r="20" spans="3:19" s="173" customFormat="1" ht="15">
      <c r="C20" s="241"/>
      <c r="G20" s="241" t="s">
        <v>185</v>
      </c>
      <c r="H20" s="241"/>
      <c r="I20" s="241"/>
      <c r="J20" s="471" t="s">
        <v>153</v>
      </c>
      <c r="K20" s="471"/>
      <c r="L20" s="471"/>
      <c r="M20" s="471"/>
      <c r="N20" s="471"/>
      <c r="O20" s="471"/>
      <c r="P20" s="471"/>
      <c r="Q20" s="471"/>
      <c r="R20" s="238"/>
      <c r="S20" s="172"/>
    </row>
    <row r="21" spans="8:10" ht="15.75">
      <c r="H21" s="54"/>
      <c r="I21" s="54"/>
      <c r="J21" s="54"/>
    </row>
    <row r="22" spans="8:10" ht="15.75">
      <c r="H22" s="55"/>
      <c r="I22" s="55"/>
      <c r="J22" s="55"/>
    </row>
    <row r="26" spans="7:19" s="165" customFormat="1" ht="14.25">
      <c r="G26" s="241" t="s">
        <v>156</v>
      </c>
      <c r="H26" s="241"/>
      <c r="I26" s="241"/>
      <c r="J26" s="471" t="s">
        <v>157</v>
      </c>
      <c r="K26" s="471"/>
      <c r="L26" s="471"/>
      <c r="M26" s="471"/>
      <c r="N26" s="471"/>
      <c r="O26" s="471"/>
      <c r="P26" s="471"/>
      <c r="Q26" s="471"/>
      <c r="R26" s="239"/>
      <c r="S26" s="166"/>
    </row>
  </sheetData>
  <mergeCells count="19">
    <mergeCell ref="J20:Q20"/>
    <mergeCell ref="J26:Q26"/>
    <mergeCell ref="J19:Q19"/>
    <mergeCell ref="N9:O9"/>
    <mergeCell ref="P9:Q9"/>
    <mergeCell ref="F9:G9"/>
    <mergeCell ref="H9:I9"/>
    <mergeCell ref="J9:K9"/>
    <mergeCell ref="L9:M9"/>
    <mergeCell ref="A9:A10"/>
    <mergeCell ref="B9:B10"/>
    <mergeCell ref="C9:C10"/>
    <mergeCell ref="D9:E9"/>
    <mergeCell ref="A5:Q5"/>
    <mergeCell ref="A6:Q6"/>
    <mergeCell ref="P8:Q8"/>
    <mergeCell ref="A1:C1"/>
    <mergeCell ref="A2:C2"/>
    <mergeCell ref="A4:Q4"/>
  </mergeCells>
  <printOptions/>
  <pageMargins left="0.7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0">
      <selection activeCell="B8" sqref="B8:B9"/>
    </sheetView>
  </sheetViews>
  <sheetFormatPr defaultColWidth="8.796875" defaultRowHeight="15"/>
  <cols>
    <col min="1" max="1" width="4" style="157" customWidth="1"/>
    <col min="2" max="2" width="51.19921875" style="157" customWidth="1"/>
    <col min="3" max="3" width="14.59765625" style="157" customWidth="1"/>
    <col min="4" max="4" width="9.19921875" style="157" customWidth="1"/>
    <col min="5" max="5" width="12.8984375" style="157" customWidth="1"/>
    <col min="6" max="6" width="9.19921875" style="157" customWidth="1"/>
    <col min="7" max="7" width="12.8984375" style="157" customWidth="1"/>
    <col min="8" max="8" width="34.69921875" style="160" customWidth="1"/>
    <col min="9" max="9" width="10" style="161" bestFit="1" customWidth="1"/>
    <col min="10" max="16384" width="9.09765625" style="157" customWidth="1"/>
  </cols>
  <sheetData>
    <row r="1" spans="1:9" s="150" customFormat="1" ht="15.75">
      <c r="A1" s="149" t="s">
        <v>135</v>
      </c>
      <c r="G1" s="151"/>
      <c r="H1" s="152" t="s">
        <v>136</v>
      </c>
      <c r="I1" s="153"/>
    </row>
    <row r="2" spans="1:9" s="150" customFormat="1" ht="15.75">
      <c r="A2" s="154"/>
      <c r="H2" s="155"/>
      <c r="I2" s="153"/>
    </row>
    <row r="3" spans="1:13" s="150" customFormat="1" ht="15.75" customHeight="1">
      <c r="A3" s="463" t="s">
        <v>137</v>
      </c>
      <c r="B3" s="463"/>
      <c r="C3" s="463"/>
      <c r="D3" s="463"/>
      <c r="E3" s="463"/>
      <c r="F3" s="463"/>
      <c r="G3" s="463"/>
      <c r="H3" s="463"/>
      <c r="I3" s="156"/>
      <c r="J3" s="156"/>
      <c r="K3" s="156"/>
      <c r="L3" s="156"/>
      <c r="M3" s="156"/>
    </row>
    <row r="4" spans="1:9" s="150" customFormat="1" ht="15.75">
      <c r="A4" s="485" t="s">
        <v>193</v>
      </c>
      <c r="B4" s="485"/>
      <c r="C4" s="485"/>
      <c r="D4" s="485"/>
      <c r="E4" s="485"/>
      <c r="F4" s="485"/>
      <c r="G4" s="485"/>
      <c r="H4" s="485"/>
      <c r="I4" s="153"/>
    </row>
    <row r="5" spans="1:9" s="150" customFormat="1" ht="15.75">
      <c r="A5" s="485"/>
      <c r="B5" s="485"/>
      <c r="C5" s="485"/>
      <c r="D5" s="485"/>
      <c r="E5" s="485"/>
      <c r="F5" s="485"/>
      <c r="G5" s="485"/>
      <c r="H5" s="155"/>
      <c r="I5" s="153"/>
    </row>
    <row r="6" spans="2:3" ht="12.75">
      <c r="B6" s="158"/>
      <c r="C6" s="159"/>
    </row>
    <row r="7" spans="3:8" ht="12.75">
      <c r="C7" s="159"/>
      <c r="G7" s="162"/>
      <c r="H7" s="162" t="s">
        <v>138</v>
      </c>
    </row>
    <row r="8" spans="1:10" s="165" customFormat="1" ht="91.5" customHeight="1">
      <c r="A8" s="464" t="s">
        <v>139</v>
      </c>
      <c r="B8" s="465" t="s">
        <v>140</v>
      </c>
      <c r="C8" s="464" t="s">
        <v>141</v>
      </c>
      <c r="D8" s="464" t="s">
        <v>142</v>
      </c>
      <c r="E8" s="464"/>
      <c r="F8" s="464" t="s">
        <v>143</v>
      </c>
      <c r="G8" s="464"/>
      <c r="H8" s="466" t="s">
        <v>18</v>
      </c>
      <c r="I8" s="164"/>
      <c r="J8" s="164"/>
    </row>
    <row r="9" spans="1:9" s="165" customFormat="1" ht="112.5" customHeight="1">
      <c r="A9" s="464"/>
      <c r="B9" s="465"/>
      <c r="C9" s="464"/>
      <c r="D9" s="163" t="s">
        <v>144</v>
      </c>
      <c r="E9" s="163" t="s">
        <v>23</v>
      </c>
      <c r="F9" s="163" t="s">
        <v>145</v>
      </c>
      <c r="G9" s="163" t="s">
        <v>23</v>
      </c>
      <c r="H9" s="466"/>
      <c r="I9" s="166"/>
    </row>
    <row r="10" spans="1:9" s="173" customFormat="1" ht="15">
      <c r="A10" s="167"/>
      <c r="B10" s="168" t="s">
        <v>146</v>
      </c>
      <c r="C10" s="169"/>
      <c r="D10" s="170"/>
      <c r="E10" s="169"/>
      <c r="F10" s="170"/>
      <c r="G10" s="169"/>
      <c r="H10" s="171"/>
      <c r="I10" s="172"/>
    </row>
    <row r="11" spans="1:9" s="154" customFormat="1" ht="15.75">
      <c r="A11" s="174">
        <v>1</v>
      </c>
      <c r="B11" s="175"/>
      <c r="C11" s="176"/>
      <c r="D11" s="177"/>
      <c r="E11" s="178"/>
      <c r="F11" s="177"/>
      <c r="G11" s="178"/>
      <c r="H11" s="179"/>
      <c r="I11" s="180"/>
    </row>
    <row r="12" spans="1:9" s="154" customFormat="1" ht="15.75" hidden="1">
      <c r="A12" s="181"/>
      <c r="B12" s="130"/>
      <c r="C12" s="182"/>
      <c r="D12" s="183"/>
      <c r="E12" s="184"/>
      <c r="F12" s="185"/>
      <c r="G12" s="186"/>
      <c r="H12" s="179"/>
      <c r="I12" s="180"/>
    </row>
    <row r="13" spans="1:9" s="154" customFormat="1" ht="15.75" hidden="1">
      <c r="A13" s="181"/>
      <c r="B13" s="187"/>
      <c r="C13" s="182"/>
      <c r="D13" s="188"/>
      <c r="E13" s="189"/>
      <c r="F13" s="190"/>
      <c r="G13" s="191"/>
      <c r="H13" s="179"/>
      <c r="I13" s="180"/>
    </row>
    <row r="14" spans="1:9" s="150" customFormat="1" ht="15.75" hidden="1">
      <c r="A14" s="181"/>
      <c r="B14" s="187"/>
      <c r="C14" s="182"/>
      <c r="D14" s="192"/>
      <c r="E14" s="193"/>
      <c r="F14" s="194"/>
      <c r="G14" s="195"/>
      <c r="H14" s="196"/>
      <c r="I14" s="153"/>
    </row>
    <row r="15" spans="1:9" s="154" customFormat="1" ht="15.75" hidden="1">
      <c r="A15" s="181"/>
      <c r="B15" s="187"/>
      <c r="C15" s="182"/>
      <c r="D15" s="192"/>
      <c r="E15" s="193"/>
      <c r="F15" s="194"/>
      <c r="G15" s="195"/>
      <c r="H15" s="179"/>
      <c r="I15" s="180"/>
    </row>
    <row r="16" spans="1:10" s="150" customFormat="1" ht="15.75" hidden="1">
      <c r="A16" s="181"/>
      <c r="B16" s="187"/>
      <c r="C16" s="182"/>
      <c r="D16" s="192"/>
      <c r="E16" s="193"/>
      <c r="F16" s="197"/>
      <c r="G16" s="198"/>
      <c r="H16" s="196"/>
      <c r="I16" s="153"/>
      <c r="J16" s="199"/>
    </row>
    <row r="17" spans="1:9" s="150" customFormat="1" ht="15.75" hidden="1">
      <c r="A17" s="181"/>
      <c r="B17" s="187"/>
      <c r="C17" s="182"/>
      <c r="D17" s="192"/>
      <c r="E17" s="193"/>
      <c r="F17" s="194"/>
      <c r="G17" s="195"/>
      <c r="H17" s="196"/>
      <c r="I17" s="153"/>
    </row>
    <row r="18" spans="1:9" s="150" customFormat="1" ht="15.75" hidden="1">
      <c r="A18" s="181"/>
      <c r="B18" s="187"/>
      <c r="C18" s="182"/>
      <c r="D18" s="192"/>
      <c r="E18" s="193"/>
      <c r="F18" s="197"/>
      <c r="G18" s="198"/>
      <c r="H18" s="196"/>
      <c r="I18" s="153"/>
    </row>
    <row r="19" spans="1:9" s="150" customFormat="1" ht="15.75" hidden="1">
      <c r="A19" s="181"/>
      <c r="B19" s="200"/>
      <c r="C19" s="182"/>
      <c r="D19" s="201"/>
      <c r="E19" s="202"/>
      <c r="F19" s="203"/>
      <c r="G19" s="204"/>
      <c r="H19" s="196"/>
      <c r="I19" s="153"/>
    </row>
    <row r="20" spans="1:9" s="150" customFormat="1" ht="15.75" hidden="1">
      <c r="A20" s="181"/>
      <c r="B20" s="187"/>
      <c r="C20" s="182"/>
      <c r="D20" s="201"/>
      <c r="E20" s="202"/>
      <c r="F20" s="203"/>
      <c r="G20" s="204"/>
      <c r="H20" s="196"/>
      <c r="I20" s="153"/>
    </row>
    <row r="21" spans="1:9" s="150" customFormat="1" ht="15.75" hidden="1">
      <c r="A21" s="181"/>
      <c r="B21" s="200"/>
      <c r="C21" s="182"/>
      <c r="D21" s="201"/>
      <c r="E21" s="202"/>
      <c r="F21" s="203"/>
      <c r="G21" s="204"/>
      <c r="H21" s="196"/>
      <c r="I21" s="153"/>
    </row>
    <row r="22" spans="1:9" s="150" customFormat="1" ht="15.75" hidden="1">
      <c r="A22" s="181"/>
      <c r="B22" s="205"/>
      <c r="C22" s="182"/>
      <c r="D22" s="201"/>
      <c r="E22" s="202"/>
      <c r="F22" s="203"/>
      <c r="G22" s="204"/>
      <c r="H22" s="196"/>
      <c r="I22" s="153"/>
    </row>
    <row r="23" spans="1:9" s="150" customFormat="1" ht="15.75" hidden="1">
      <c r="A23" s="181"/>
      <c r="B23" s="205"/>
      <c r="C23" s="182"/>
      <c r="D23" s="206"/>
      <c r="E23" s="207"/>
      <c r="F23" s="208"/>
      <c r="G23" s="209"/>
      <c r="H23" s="196"/>
      <c r="I23" s="153"/>
    </row>
    <row r="24" spans="1:9" s="150" customFormat="1" ht="15.75" hidden="1">
      <c r="A24" s="181"/>
      <c r="B24" s="205"/>
      <c r="C24" s="182"/>
      <c r="D24" s="206"/>
      <c r="E24" s="207"/>
      <c r="F24" s="208"/>
      <c r="G24" s="209"/>
      <c r="H24" s="210"/>
      <c r="I24" s="153"/>
    </row>
    <row r="25" spans="1:9" s="154" customFormat="1" ht="15.75" hidden="1">
      <c r="A25" s="211"/>
      <c r="B25" s="212"/>
      <c r="C25" s="213"/>
      <c r="D25" s="212"/>
      <c r="E25" s="214"/>
      <c r="F25" s="212"/>
      <c r="G25" s="214"/>
      <c r="H25" s="179"/>
      <c r="I25" s="180"/>
    </row>
    <row r="26" spans="1:9" s="150" customFormat="1" ht="15.75" hidden="1">
      <c r="A26" s="215"/>
      <c r="B26" s="216"/>
      <c r="C26" s="182"/>
      <c r="D26" s="217"/>
      <c r="E26" s="218"/>
      <c r="F26" s="217"/>
      <c r="G26" s="219"/>
      <c r="H26" s="196"/>
      <c r="I26" s="153"/>
    </row>
    <row r="27" spans="1:9" s="150" customFormat="1" ht="15.75">
      <c r="A27" s="215">
        <v>2</v>
      </c>
      <c r="B27" s="130"/>
      <c r="C27" s="182"/>
      <c r="D27" s="217"/>
      <c r="E27" s="218"/>
      <c r="F27" s="217"/>
      <c r="G27" s="219"/>
      <c r="H27" s="196"/>
      <c r="I27" s="153"/>
    </row>
    <row r="28" spans="1:9" s="150" customFormat="1" ht="15.75">
      <c r="A28" s="215"/>
      <c r="B28" s="216"/>
      <c r="C28" s="182"/>
      <c r="D28" s="217"/>
      <c r="E28" s="218"/>
      <c r="F28" s="217"/>
      <c r="G28" s="219"/>
      <c r="H28" s="196"/>
      <c r="I28" s="153"/>
    </row>
    <row r="29" spans="1:9" s="150" customFormat="1" ht="15.75">
      <c r="A29" s="215"/>
      <c r="B29" s="216"/>
      <c r="C29" s="182"/>
      <c r="D29" s="217"/>
      <c r="E29" s="218"/>
      <c r="F29" s="217"/>
      <c r="G29" s="219"/>
      <c r="H29" s="196"/>
      <c r="I29" s="153"/>
    </row>
    <row r="30" spans="1:9" s="150" customFormat="1" ht="15.75">
      <c r="A30" s="215"/>
      <c r="B30" s="216"/>
      <c r="C30" s="182"/>
      <c r="D30" s="217"/>
      <c r="E30" s="218"/>
      <c r="F30" s="217"/>
      <c r="G30" s="219"/>
      <c r="H30" s="196"/>
      <c r="I30" s="153"/>
    </row>
    <row r="31" spans="1:9" s="150" customFormat="1" ht="15.75">
      <c r="A31" s="215"/>
      <c r="B31" s="216"/>
      <c r="C31" s="182"/>
      <c r="D31" s="217"/>
      <c r="E31" s="218"/>
      <c r="F31" s="217"/>
      <c r="G31" s="219"/>
      <c r="H31" s="196"/>
      <c r="I31" s="153"/>
    </row>
    <row r="32" spans="1:9" s="150" customFormat="1" ht="15.75">
      <c r="A32" s="220"/>
      <c r="B32" s="221"/>
      <c r="C32" s="222"/>
      <c r="D32" s="223"/>
      <c r="E32" s="224"/>
      <c r="F32" s="223"/>
      <c r="G32" s="225"/>
      <c r="H32" s="226"/>
      <c r="I32" s="153"/>
    </row>
    <row r="35" spans="5:7" ht="15.75">
      <c r="E35" s="473"/>
      <c r="F35" s="473"/>
      <c r="G35" s="473"/>
    </row>
    <row r="36" spans="5:7" ht="15.75">
      <c r="E36" s="473"/>
      <c r="F36" s="473"/>
      <c r="G36" s="473"/>
    </row>
    <row r="37" spans="5:7" ht="15.75">
      <c r="E37" s="474"/>
      <c r="F37" s="474"/>
      <c r="G37" s="474"/>
    </row>
  </sheetData>
  <mergeCells count="12">
    <mergeCell ref="F8:G8"/>
    <mergeCell ref="H8:H9"/>
    <mergeCell ref="E35:G35"/>
    <mergeCell ref="E36:G36"/>
    <mergeCell ref="E37:G37"/>
    <mergeCell ref="A3:H3"/>
    <mergeCell ref="A4:H4"/>
    <mergeCell ref="A5:G5"/>
    <mergeCell ref="A8:A9"/>
    <mergeCell ref="B8:B9"/>
    <mergeCell ref="C8:C9"/>
    <mergeCell ref="D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E10">
      <selection activeCell="C40" sqref="C40"/>
    </sheetView>
  </sheetViews>
  <sheetFormatPr defaultColWidth="8.796875" defaultRowHeight="15"/>
  <cols>
    <col min="1" max="1" width="5.19921875" style="86" customWidth="1"/>
    <col min="2" max="2" width="18" style="85" customWidth="1"/>
    <col min="3" max="3" width="10" style="85" customWidth="1"/>
    <col min="4" max="4" width="7.59765625" style="85" customWidth="1"/>
    <col min="5" max="5" width="10.09765625" style="85" customWidth="1"/>
    <col min="6" max="6" width="8.69921875" style="85" customWidth="1"/>
    <col min="7" max="7" width="8.3984375" style="85" customWidth="1"/>
    <col min="8" max="8" width="9.3984375" style="85" customWidth="1"/>
    <col min="9" max="9" width="13.69921875" style="85" hidden="1" customWidth="1"/>
    <col min="10" max="10" width="11.8984375" style="85" customWidth="1"/>
    <col min="11" max="11" width="13.69921875" style="85" hidden="1" customWidth="1"/>
    <col min="12" max="12" width="19.09765625" style="86" customWidth="1"/>
    <col min="13" max="13" width="13.69921875" style="85" customWidth="1"/>
    <col min="14" max="16384" width="9.09765625" style="85" customWidth="1"/>
  </cols>
  <sheetData>
    <row r="1" spans="1:13" ht="15.75">
      <c r="A1" s="487" t="s">
        <v>49</v>
      </c>
      <c r="B1" s="487"/>
      <c r="C1" s="487"/>
      <c r="D1" s="84"/>
      <c r="M1" s="86" t="s">
        <v>92</v>
      </c>
    </row>
    <row r="2" spans="1:3" ht="15.75">
      <c r="A2" s="488" t="s">
        <v>77</v>
      </c>
      <c r="B2" s="488"/>
      <c r="C2" s="488"/>
    </row>
    <row r="3" spans="1:13" ht="36.75" customHeight="1">
      <c r="A3" s="498" t="s">
        <v>208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</row>
    <row r="4" spans="1:13" ht="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  <c r="M4" s="315" t="s">
        <v>52</v>
      </c>
    </row>
    <row r="5" spans="1:13" ht="27.75" customHeight="1">
      <c r="A5" s="493" t="s">
        <v>53</v>
      </c>
      <c r="B5" s="493" t="s">
        <v>28</v>
      </c>
      <c r="C5" s="493" t="s">
        <v>189</v>
      </c>
      <c r="D5" s="493" t="s">
        <v>93</v>
      </c>
      <c r="E5" s="490" t="s">
        <v>94</v>
      </c>
      <c r="F5" s="491"/>
      <c r="G5" s="491"/>
      <c r="H5" s="491"/>
      <c r="I5" s="491"/>
      <c r="J5" s="492"/>
      <c r="K5" s="89"/>
      <c r="L5" s="490" t="s">
        <v>95</v>
      </c>
      <c r="M5" s="492"/>
    </row>
    <row r="6" spans="1:13" ht="27" customHeight="1">
      <c r="A6" s="499"/>
      <c r="B6" s="499"/>
      <c r="C6" s="500"/>
      <c r="D6" s="499"/>
      <c r="E6" s="493" t="s">
        <v>96</v>
      </c>
      <c r="F6" s="493" t="s">
        <v>184</v>
      </c>
      <c r="G6" s="493" t="s">
        <v>97</v>
      </c>
      <c r="H6" s="493" t="s">
        <v>98</v>
      </c>
      <c r="I6" s="493" t="s">
        <v>99</v>
      </c>
      <c r="J6" s="493" t="s">
        <v>15</v>
      </c>
      <c r="K6" s="493" t="s">
        <v>100</v>
      </c>
      <c r="L6" s="493" t="s">
        <v>101</v>
      </c>
      <c r="M6" s="493" t="s">
        <v>102</v>
      </c>
    </row>
    <row r="7" spans="1:13" ht="64.5" customHeight="1">
      <c r="A7" s="494"/>
      <c r="B7" s="494"/>
      <c r="C7" s="495"/>
      <c r="D7" s="494"/>
      <c r="E7" s="495"/>
      <c r="F7" s="494"/>
      <c r="G7" s="494"/>
      <c r="H7" s="495"/>
      <c r="I7" s="494"/>
      <c r="J7" s="494"/>
      <c r="K7" s="494"/>
      <c r="L7" s="495"/>
      <c r="M7" s="495"/>
    </row>
    <row r="8" spans="1:13" s="318" customFormat="1" ht="38.25">
      <c r="A8" s="316" t="s">
        <v>19</v>
      </c>
      <c r="B8" s="479" t="s">
        <v>20</v>
      </c>
      <c r="C8" s="316">
        <v>1</v>
      </c>
      <c r="D8" s="316">
        <v>2</v>
      </c>
      <c r="E8" s="316" t="s">
        <v>103</v>
      </c>
      <c r="F8" s="316">
        <v>4</v>
      </c>
      <c r="G8" s="316">
        <v>5</v>
      </c>
      <c r="H8" s="316" t="s">
        <v>104</v>
      </c>
      <c r="I8" s="317" t="s">
        <v>105</v>
      </c>
      <c r="J8" s="317" t="s">
        <v>192</v>
      </c>
      <c r="K8" s="317" t="s">
        <v>106</v>
      </c>
      <c r="L8" s="316">
        <v>10</v>
      </c>
      <c r="M8" s="316">
        <v>11</v>
      </c>
    </row>
    <row r="9" spans="1:13" s="95" customFormat="1" ht="24" customHeight="1">
      <c r="A9" s="90"/>
      <c r="B9" s="90" t="s">
        <v>48</v>
      </c>
      <c r="C9" s="91">
        <f aca="true" t="shared" si="0" ref="C9:J9">C10+C45+C47+C58+C64</f>
        <v>138</v>
      </c>
      <c r="D9" s="91">
        <f t="shared" si="0"/>
        <v>56</v>
      </c>
      <c r="E9" s="92">
        <f t="shared" si="0"/>
        <v>160.60170000000002</v>
      </c>
      <c r="F9" s="92">
        <f t="shared" si="0"/>
        <v>154.84</v>
      </c>
      <c r="G9" s="92">
        <f t="shared" si="0"/>
        <v>5.761699999999999</v>
      </c>
      <c r="H9" s="92">
        <f t="shared" si="0"/>
        <v>112.42118999999998</v>
      </c>
      <c r="I9" s="91">
        <f t="shared" si="0"/>
        <v>0</v>
      </c>
      <c r="J9" s="93">
        <f t="shared" si="0"/>
        <v>1626.2064588</v>
      </c>
      <c r="K9" s="91" t="e">
        <f>K10+#REF!+#REF!+K45+K47+K58+K64</f>
        <v>#REF!</v>
      </c>
      <c r="L9" s="90"/>
      <c r="M9" s="94"/>
    </row>
    <row r="10" spans="1:13" s="390" customFormat="1" ht="15" customHeight="1">
      <c r="A10" s="382" t="s">
        <v>21</v>
      </c>
      <c r="B10" s="383" t="s">
        <v>71</v>
      </c>
      <c r="C10" s="384">
        <f aca="true" t="shared" si="1" ref="C10:I10">C11+C26+C41</f>
        <v>62</v>
      </c>
      <c r="D10" s="384">
        <f t="shared" si="1"/>
        <v>31</v>
      </c>
      <c r="E10" s="385">
        <f t="shared" si="1"/>
        <v>105.86940000000001</v>
      </c>
      <c r="F10" s="385">
        <f t="shared" si="1"/>
        <v>101.69</v>
      </c>
      <c r="G10" s="385">
        <f t="shared" si="1"/>
        <v>4.179399999999999</v>
      </c>
      <c r="H10" s="385">
        <f t="shared" si="1"/>
        <v>74.10857999999999</v>
      </c>
      <c r="I10" s="385">
        <f t="shared" si="1"/>
        <v>0</v>
      </c>
      <c r="J10" s="386">
        <f>J11+J26+J41</f>
        <v>1076.0565816</v>
      </c>
      <c r="K10" s="387"/>
      <c r="L10" s="388"/>
      <c r="M10" s="389"/>
    </row>
    <row r="11" spans="1:13" ht="15">
      <c r="A11" s="90"/>
      <c r="B11" s="96" t="s">
        <v>72</v>
      </c>
      <c r="C11" s="94">
        <v>35</v>
      </c>
      <c r="D11" s="94">
        <v>14</v>
      </c>
      <c r="E11" s="248">
        <f aca="true" t="shared" si="2" ref="E11:J11">SUM(E12:E25)</f>
        <v>46.782000000000004</v>
      </c>
      <c r="F11" s="248">
        <f t="shared" si="2"/>
        <v>45.32</v>
      </c>
      <c r="G11" s="248">
        <f t="shared" si="2"/>
        <v>1.4619999999999997</v>
      </c>
      <c r="H11" s="248">
        <f t="shared" si="2"/>
        <v>32.74739999999999</v>
      </c>
      <c r="I11" s="97">
        <f t="shared" si="2"/>
        <v>0</v>
      </c>
      <c r="J11" s="98">
        <f t="shared" si="2"/>
        <v>475.492248</v>
      </c>
      <c r="K11" s="99"/>
      <c r="L11" s="44"/>
      <c r="M11" s="44"/>
    </row>
    <row r="12" spans="1:13" ht="15" customHeight="1">
      <c r="A12" s="100">
        <v>1</v>
      </c>
      <c r="B12" s="242" t="s">
        <v>8</v>
      </c>
      <c r="C12" s="364"/>
      <c r="D12" s="364"/>
      <c r="E12" s="108">
        <f aca="true" t="shared" si="3" ref="E12:E46">F12+G12</f>
        <v>4.9</v>
      </c>
      <c r="F12" s="365">
        <v>4.65</v>
      </c>
      <c r="G12" s="365">
        <v>0.25</v>
      </c>
      <c r="H12" s="103">
        <f>E12*0.7</f>
        <v>3.43</v>
      </c>
      <c r="I12" s="365"/>
      <c r="J12" s="104">
        <f>H12*1.21*12</f>
        <v>49.803599999999996</v>
      </c>
      <c r="K12" s="366"/>
      <c r="L12" s="364" t="s">
        <v>172</v>
      </c>
      <c r="M12" s="503" t="s">
        <v>210</v>
      </c>
    </row>
    <row r="13" spans="1:13" s="95" customFormat="1" ht="15">
      <c r="A13" s="105">
        <v>2</v>
      </c>
      <c r="B13" s="242" t="s">
        <v>9</v>
      </c>
      <c r="C13" s="364"/>
      <c r="D13" s="364"/>
      <c r="E13" s="108">
        <f t="shared" si="3"/>
        <v>4.384799999999999</v>
      </c>
      <c r="F13" s="365">
        <v>4.06</v>
      </c>
      <c r="G13" s="365">
        <v>0.3248</v>
      </c>
      <c r="H13" s="103">
        <f aca="true" t="shared" si="4" ref="H13:H25">E13*0.7</f>
        <v>3.069359999999999</v>
      </c>
      <c r="I13" s="365"/>
      <c r="J13" s="104">
        <f aca="true" t="shared" si="5" ref="J13:J25">H13*1.21*12</f>
        <v>44.56710719999998</v>
      </c>
      <c r="K13" s="366"/>
      <c r="L13" s="364" t="s">
        <v>172</v>
      </c>
      <c r="M13" s="504"/>
    </row>
    <row r="14" spans="1:13" s="95" customFormat="1" ht="15">
      <c r="A14" s="100">
        <v>3</v>
      </c>
      <c r="B14" s="242" t="s">
        <v>171</v>
      </c>
      <c r="C14" s="364"/>
      <c r="D14" s="364"/>
      <c r="E14" s="108">
        <f t="shared" si="3"/>
        <v>3.66</v>
      </c>
      <c r="F14" s="365">
        <v>3.66</v>
      </c>
      <c r="G14" s="365"/>
      <c r="H14" s="103">
        <f t="shared" si="4"/>
        <v>2.562</v>
      </c>
      <c r="I14" s="365"/>
      <c r="J14" s="104">
        <f t="shared" si="5"/>
        <v>37.200239999999994</v>
      </c>
      <c r="K14" s="366"/>
      <c r="L14" s="364" t="s">
        <v>172</v>
      </c>
      <c r="M14" s="504"/>
    </row>
    <row r="15" spans="1:13" s="95" customFormat="1" ht="15">
      <c r="A15" s="105">
        <v>4</v>
      </c>
      <c r="B15" s="242" t="s">
        <v>114</v>
      </c>
      <c r="C15" s="364"/>
      <c r="D15" s="364"/>
      <c r="E15" s="108">
        <f t="shared" si="3"/>
        <v>4.547199999999999</v>
      </c>
      <c r="F15" s="365">
        <v>4.06</v>
      </c>
      <c r="G15" s="365">
        <v>0.4871999999999999</v>
      </c>
      <c r="H15" s="103">
        <f t="shared" si="4"/>
        <v>3.183039999999999</v>
      </c>
      <c r="I15" s="365"/>
      <c r="J15" s="104">
        <f t="shared" si="5"/>
        <v>46.21774079999999</v>
      </c>
      <c r="K15" s="366"/>
      <c r="L15" s="364" t="s">
        <v>172</v>
      </c>
      <c r="M15" s="504"/>
    </row>
    <row r="16" spans="1:13" s="95" customFormat="1" ht="15">
      <c r="A16" s="100">
        <v>5</v>
      </c>
      <c r="B16" s="242" t="s">
        <v>170</v>
      </c>
      <c r="C16" s="111"/>
      <c r="D16" s="367"/>
      <c r="E16" s="108">
        <f t="shared" si="3"/>
        <v>3.48</v>
      </c>
      <c r="F16" s="368">
        <v>3.33</v>
      </c>
      <c r="G16" s="368">
        <v>0.15</v>
      </c>
      <c r="H16" s="103">
        <f t="shared" si="4"/>
        <v>2.436</v>
      </c>
      <c r="I16" s="365"/>
      <c r="J16" s="104">
        <f t="shared" si="5"/>
        <v>35.37072</v>
      </c>
      <c r="K16" s="366"/>
      <c r="L16" s="369" t="s">
        <v>73</v>
      </c>
      <c r="M16" s="504"/>
    </row>
    <row r="17" spans="1:13" s="95" customFormat="1" ht="15">
      <c r="A17" s="105">
        <v>6</v>
      </c>
      <c r="B17" s="242" t="s">
        <v>74</v>
      </c>
      <c r="C17" s="111"/>
      <c r="D17" s="367"/>
      <c r="E17" s="108">
        <f t="shared" si="3"/>
        <v>2.66</v>
      </c>
      <c r="F17" s="368">
        <v>2.66</v>
      </c>
      <c r="G17" s="368"/>
      <c r="H17" s="103">
        <f t="shared" si="4"/>
        <v>1.8619999999999999</v>
      </c>
      <c r="I17" s="365"/>
      <c r="J17" s="104">
        <f t="shared" si="5"/>
        <v>27.03624</v>
      </c>
      <c r="K17" s="366"/>
      <c r="L17" s="369" t="s">
        <v>73</v>
      </c>
      <c r="M17" s="504"/>
    </row>
    <row r="18" spans="1:13" s="95" customFormat="1" ht="15">
      <c r="A18" s="100">
        <v>7</v>
      </c>
      <c r="B18" s="242" t="s">
        <v>190</v>
      </c>
      <c r="C18" s="111"/>
      <c r="D18" s="367"/>
      <c r="E18" s="108">
        <f t="shared" si="3"/>
        <v>3</v>
      </c>
      <c r="F18" s="368">
        <v>3</v>
      </c>
      <c r="G18" s="368"/>
      <c r="H18" s="103">
        <f t="shared" si="4"/>
        <v>2.0999999999999996</v>
      </c>
      <c r="I18" s="366"/>
      <c r="J18" s="104">
        <f t="shared" si="5"/>
        <v>30.491999999999994</v>
      </c>
      <c r="K18" s="366"/>
      <c r="L18" s="369" t="s">
        <v>73</v>
      </c>
      <c r="M18" s="504"/>
    </row>
    <row r="19" spans="1:13" s="95" customFormat="1" ht="15">
      <c r="A19" s="105">
        <v>8</v>
      </c>
      <c r="B19" s="242" t="s">
        <v>191</v>
      </c>
      <c r="C19" s="111"/>
      <c r="D19" s="367"/>
      <c r="E19" s="108">
        <f t="shared" si="3"/>
        <v>2.46</v>
      </c>
      <c r="F19" s="368">
        <v>2.46</v>
      </c>
      <c r="G19" s="368"/>
      <c r="H19" s="103">
        <f t="shared" si="4"/>
        <v>1.722</v>
      </c>
      <c r="I19" s="366"/>
      <c r="J19" s="104">
        <f t="shared" si="5"/>
        <v>25.003439999999998</v>
      </c>
      <c r="K19" s="366"/>
      <c r="L19" s="369" t="s">
        <v>73</v>
      </c>
      <c r="M19" s="504"/>
    </row>
    <row r="20" spans="1:13" s="95" customFormat="1" ht="15">
      <c r="A20" s="100">
        <v>9</v>
      </c>
      <c r="B20" s="242" t="s">
        <v>10</v>
      </c>
      <c r="C20" s="111"/>
      <c r="D20" s="367"/>
      <c r="E20" s="108">
        <f t="shared" si="3"/>
        <v>2.67</v>
      </c>
      <c r="F20" s="368">
        <v>2.67</v>
      </c>
      <c r="G20" s="368"/>
      <c r="H20" s="103">
        <f t="shared" si="4"/>
        <v>1.8689999999999998</v>
      </c>
      <c r="I20" s="366"/>
      <c r="J20" s="104">
        <f t="shared" si="5"/>
        <v>27.137879999999996</v>
      </c>
      <c r="K20" s="366"/>
      <c r="L20" s="369" t="s">
        <v>73</v>
      </c>
      <c r="M20" s="504"/>
    </row>
    <row r="21" spans="1:13" s="95" customFormat="1" ht="15">
      <c r="A21" s="105">
        <v>10</v>
      </c>
      <c r="B21" s="242" t="s">
        <v>109</v>
      </c>
      <c r="C21" s="111"/>
      <c r="D21" s="367"/>
      <c r="E21" s="108">
        <f t="shared" si="3"/>
        <v>3.25</v>
      </c>
      <c r="F21" s="368">
        <v>3</v>
      </c>
      <c r="G21" s="368">
        <v>0.25</v>
      </c>
      <c r="H21" s="103">
        <f t="shared" si="4"/>
        <v>2.275</v>
      </c>
      <c r="I21" s="366"/>
      <c r="J21" s="104">
        <f t="shared" si="5"/>
        <v>33.033</v>
      </c>
      <c r="K21" s="366"/>
      <c r="L21" s="369" t="s">
        <v>11</v>
      </c>
      <c r="M21" s="504"/>
    </row>
    <row r="22" spans="1:13" s="95" customFormat="1" ht="15">
      <c r="A22" s="100">
        <v>11</v>
      </c>
      <c r="B22" s="242" t="s">
        <v>113</v>
      </c>
      <c r="C22" s="111"/>
      <c r="D22" s="367"/>
      <c r="E22" s="108">
        <f t="shared" si="3"/>
        <v>4.65</v>
      </c>
      <c r="F22" s="368">
        <v>4.65</v>
      </c>
      <c r="G22" s="368"/>
      <c r="H22" s="103">
        <f t="shared" si="4"/>
        <v>3.255</v>
      </c>
      <c r="I22" s="366"/>
      <c r="J22" s="104">
        <f t="shared" si="5"/>
        <v>47.2626</v>
      </c>
      <c r="K22" s="366"/>
      <c r="L22" s="369" t="s">
        <v>11</v>
      </c>
      <c r="M22" s="504"/>
    </row>
    <row r="23" spans="1:13" s="95" customFormat="1" ht="15">
      <c r="A23" s="105">
        <v>12</v>
      </c>
      <c r="B23" s="242" t="s">
        <v>112</v>
      </c>
      <c r="C23" s="111"/>
      <c r="D23" s="367"/>
      <c r="E23" s="108">
        <f t="shared" si="3"/>
        <v>3</v>
      </c>
      <c r="F23" s="368">
        <v>3</v>
      </c>
      <c r="G23" s="368"/>
      <c r="H23" s="103">
        <f t="shared" si="4"/>
        <v>2.0999999999999996</v>
      </c>
      <c r="I23" s="366"/>
      <c r="J23" s="104">
        <f t="shared" si="5"/>
        <v>30.491999999999994</v>
      </c>
      <c r="K23" s="366"/>
      <c r="L23" s="369" t="s">
        <v>11</v>
      </c>
      <c r="M23" s="504"/>
    </row>
    <row r="24" spans="1:13" s="95" customFormat="1" ht="15">
      <c r="A24" s="100">
        <v>13</v>
      </c>
      <c r="B24" s="242" t="s">
        <v>110</v>
      </c>
      <c r="C24" s="111"/>
      <c r="D24" s="367"/>
      <c r="E24" s="108">
        <f t="shared" si="3"/>
        <v>2.06</v>
      </c>
      <c r="F24" s="368">
        <v>2.06</v>
      </c>
      <c r="G24" s="370"/>
      <c r="H24" s="103">
        <f t="shared" si="4"/>
        <v>1.442</v>
      </c>
      <c r="I24" s="366"/>
      <c r="J24" s="104">
        <f t="shared" si="5"/>
        <v>20.937839999999998</v>
      </c>
      <c r="K24" s="366"/>
      <c r="L24" s="369" t="s">
        <v>11</v>
      </c>
      <c r="M24" s="504"/>
    </row>
    <row r="25" spans="1:13" s="95" customFormat="1" ht="15">
      <c r="A25" s="105">
        <v>14</v>
      </c>
      <c r="B25" s="242" t="s">
        <v>107</v>
      </c>
      <c r="C25" s="106"/>
      <c r="D25" s="367"/>
      <c r="E25" s="108">
        <f t="shared" si="3"/>
        <v>2.06</v>
      </c>
      <c r="F25" s="371">
        <v>2.06</v>
      </c>
      <c r="G25" s="371"/>
      <c r="H25" s="103">
        <f t="shared" si="4"/>
        <v>1.442</v>
      </c>
      <c r="I25" s="372"/>
      <c r="J25" s="104">
        <f t="shared" si="5"/>
        <v>20.937839999999998</v>
      </c>
      <c r="K25" s="372"/>
      <c r="L25" s="369" t="s">
        <v>11</v>
      </c>
      <c r="M25" s="505"/>
    </row>
    <row r="26" spans="1:13" ht="15">
      <c r="A26" s="118"/>
      <c r="B26" s="119" t="s">
        <v>115</v>
      </c>
      <c r="C26" s="120">
        <v>14</v>
      </c>
      <c r="D26" s="121">
        <v>14</v>
      </c>
      <c r="E26" s="122">
        <f aca="true" t="shared" si="6" ref="E26:J26">SUM(E27:E40)</f>
        <v>45.797799999999995</v>
      </c>
      <c r="F26" s="122">
        <f t="shared" si="6"/>
        <v>44.33</v>
      </c>
      <c r="G26" s="122">
        <f t="shared" si="6"/>
        <v>1.4678</v>
      </c>
      <c r="H26" s="122">
        <f t="shared" si="6"/>
        <v>32.05846</v>
      </c>
      <c r="I26" s="122">
        <f t="shared" si="6"/>
        <v>0</v>
      </c>
      <c r="J26" s="123">
        <f t="shared" si="6"/>
        <v>465.4888392000001</v>
      </c>
      <c r="K26" s="124">
        <f>H26*1.05*3</f>
        <v>100.984149</v>
      </c>
      <c r="L26" s="125"/>
      <c r="M26" s="126"/>
    </row>
    <row r="27" spans="1:13" ht="15" customHeight="1">
      <c r="A27" s="100">
        <v>1</v>
      </c>
      <c r="B27" s="111" t="s">
        <v>39</v>
      </c>
      <c r="C27" s="106"/>
      <c r="D27" s="247"/>
      <c r="E27" s="108">
        <f t="shared" si="3"/>
        <v>5.15</v>
      </c>
      <c r="F27" s="373">
        <v>4.65</v>
      </c>
      <c r="G27" s="373">
        <v>0.5</v>
      </c>
      <c r="H27" s="103">
        <f>E27*0.7</f>
        <v>3.605</v>
      </c>
      <c r="I27" s="366"/>
      <c r="J27" s="104">
        <f>H27*1.21*12</f>
        <v>52.3446</v>
      </c>
      <c r="K27" s="127">
        <f>H27*(1.05+1.15)*6</f>
        <v>47.586000000000006</v>
      </c>
      <c r="L27" s="26" t="s">
        <v>108</v>
      </c>
      <c r="M27" s="503" t="s">
        <v>210</v>
      </c>
    </row>
    <row r="28" spans="1:13" ht="15">
      <c r="A28" s="105">
        <v>2</v>
      </c>
      <c r="B28" s="111" t="s">
        <v>116</v>
      </c>
      <c r="C28" s="106"/>
      <c r="D28" s="367"/>
      <c r="E28" s="108">
        <f t="shared" si="3"/>
        <v>4.95</v>
      </c>
      <c r="F28" s="373">
        <v>4.65</v>
      </c>
      <c r="G28" s="373">
        <v>0.3</v>
      </c>
      <c r="H28" s="103">
        <f aca="true" t="shared" si="7" ref="H28:H40">E28*0.7</f>
        <v>3.465</v>
      </c>
      <c r="I28" s="366"/>
      <c r="J28" s="104">
        <f aca="true" t="shared" si="8" ref="J28:J40">H28*1.21*12</f>
        <v>50.31179999999999</v>
      </c>
      <c r="K28" s="76">
        <f>H28*1.05*3</f>
        <v>10.914750000000002</v>
      </c>
      <c r="L28" s="32" t="s">
        <v>108</v>
      </c>
      <c r="M28" s="504"/>
    </row>
    <row r="29" spans="1:13" ht="15">
      <c r="A29" s="105">
        <v>3</v>
      </c>
      <c r="B29" s="111" t="s">
        <v>40</v>
      </c>
      <c r="C29" s="106"/>
      <c r="D29" s="367"/>
      <c r="E29" s="108">
        <f t="shared" si="3"/>
        <v>3.33</v>
      </c>
      <c r="F29" s="373">
        <v>3.33</v>
      </c>
      <c r="G29" s="373"/>
      <c r="H29" s="103">
        <f t="shared" si="7"/>
        <v>2.331</v>
      </c>
      <c r="I29" s="366"/>
      <c r="J29" s="104">
        <f t="shared" si="8"/>
        <v>33.84612</v>
      </c>
      <c r="K29" s="76">
        <f>H29*(1.05)*3</f>
        <v>7.342650000000001</v>
      </c>
      <c r="L29" s="32" t="s">
        <v>108</v>
      </c>
      <c r="M29" s="504"/>
    </row>
    <row r="30" spans="1:13" ht="15">
      <c r="A30" s="105">
        <v>4</v>
      </c>
      <c r="B30" s="111" t="s">
        <v>34</v>
      </c>
      <c r="C30" s="111"/>
      <c r="D30" s="367"/>
      <c r="E30" s="108">
        <f t="shared" si="3"/>
        <v>4.470000000000001</v>
      </c>
      <c r="F30" s="373">
        <v>4.32</v>
      </c>
      <c r="G30" s="373">
        <v>0.15</v>
      </c>
      <c r="H30" s="103">
        <f t="shared" si="7"/>
        <v>3.1290000000000004</v>
      </c>
      <c r="I30" s="366"/>
      <c r="J30" s="104">
        <f t="shared" si="8"/>
        <v>45.433080000000004</v>
      </c>
      <c r="K30" s="76">
        <f aca="true" t="shared" si="9" ref="K30:K36">H30*(1.05+1.15)*6</f>
        <v>41.30280000000001</v>
      </c>
      <c r="L30" s="32" t="s">
        <v>108</v>
      </c>
      <c r="M30" s="504"/>
    </row>
    <row r="31" spans="1:13" ht="15">
      <c r="A31" s="105">
        <v>5</v>
      </c>
      <c r="B31" s="111" t="s">
        <v>117</v>
      </c>
      <c r="C31" s="111"/>
      <c r="D31" s="367"/>
      <c r="E31" s="108">
        <f t="shared" si="3"/>
        <v>2.86</v>
      </c>
      <c r="F31" s="373">
        <v>2.86</v>
      </c>
      <c r="G31" s="373"/>
      <c r="H31" s="103">
        <f t="shared" si="7"/>
        <v>2.002</v>
      </c>
      <c r="I31" s="366"/>
      <c r="J31" s="104">
        <f t="shared" si="8"/>
        <v>29.069039999999998</v>
      </c>
      <c r="K31" s="76">
        <f>H31*(1.05+1.15)*6</f>
        <v>26.4264</v>
      </c>
      <c r="L31" s="32" t="s">
        <v>108</v>
      </c>
      <c r="M31" s="504"/>
    </row>
    <row r="32" spans="1:13" ht="15">
      <c r="A32" s="105">
        <v>6</v>
      </c>
      <c r="B32" s="111" t="s">
        <v>43</v>
      </c>
      <c r="C32" s="106"/>
      <c r="D32" s="367"/>
      <c r="E32" s="108">
        <f t="shared" si="3"/>
        <v>2.67</v>
      </c>
      <c r="F32" s="373">
        <v>2.67</v>
      </c>
      <c r="G32" s="373"/>
      <c r="H32" s="103">
        <f t="shared" si="7"/>
        <v>1.8689999999999998</v>
      </c>
      <c r="I32" s="366"/>
      <c r="J32" s="104">
        <f t="shared" si="8"/>
        <v>27.137879999999996</v>
      </c>
      <c r="K32" s="76">
        <f t="shared" si="9"/>
        <v>24.6708</v>
      </c>
      <c r="L32" s="32" t="s">
        <v>108</v>
      </c>
      <c r="M32" s="504"/>
    </row>
    <row r="33" spans="1:13" ht="15">
      <c r="A33" s="105">
        <v>7</v>
      </c>
      <c r="B33" s="111" t="s">
        <v>155</v>
      </c>
      <c r="C33" s="106"/>
      <c r="D33" s="367"/>
      <c r="E33" s="108">
        <f t="shared" si="3"/>
        <v>2.06</v>
      </c>
      <c r="F33" s="373">
        <v>2.06</v>
      </c>
      <c r="G33" s="373"/>
      <c r="H33" s="103">
        <f t="shared" si="7"/>
        <v>1.442</v>
      </c>
      <c r="I33" s="366"/>
      <c r="J33" s="104">
        <f t="shared" si="8"/>
        <v>20.937839999999998</v>
      </c>
      <c r="K33" s="76">
        <f t="shared" si="9"/>
        <v>19.0344</v>
      </c>
      <c r="L33" s="32" t="s">
        <v>108</v>
      </c>
      <c r="M33" s="504"/>
    </row>
    <row r="34" spans="1:13" ht="15">
      <c r="A34" s="105">
        <v>8</v>
      </c>
      <c r="B34" s="111" t="s">
        <v>41</v>
      </c>
      <c r="C34" s="106"/>
      <c r="D34" s="367"/>
      <c r="E34" s="108">
        <f t="shared" si="3"/>
        <v>3.9978</v>
      </c>
      <c r="F34" s="373">
        <v>3.63</v>
      </c>
      <c r="G34" s="373">
        <v>0.3678</v>
      </c>
      <c r="H34" s="103">
        <f t="shared" si="7"/>
        <v>2.7984599999999995</v>
      </c>
      <c r="I34" s="372"/>
      <c r="J34" s="104">
        <f t="shared" si="8"/>
        <v>40.63363919999999</v>
      </c>
      <c r="K34" s="76">
        <f t="shared" si="9"/>
        <v>36.939671999999995</v>
      </c>
      <c r="L34" s="32" t="s">
        <v>108</v>
      </c>
      <c r="M34" s="504"/>
    </row>
    <row r="35" spans="1:13" ht="15">
      <c r="A35" s="105">
        <v>9</v>
      </c>
      <c r="B35" s="111" t="s">
        <v>47</v>
      </c>
      <c r="C35" s="106"/>
      <c r="D35" s="367"/>
      <c r="E35" s="108">
        <f t="shared" si="3"/>
        <v>2.55</v>
      </c>
      <c r="F35" s="373">
        <v>2.55</v>
      </c>
      <c r="G35" s="373"/>
      <c r="H35" s="103">
        <f t="shared" si="7"/>
        <v>1.7849999999999997</v>
      </c>
      <c r="I35" s="366"/>
      <c r="J35" s="104">
        <f t="shared" si="8"/>
        <v>25.918199999999995</v>
      </c>
      <c r="K35" s="76">
        <f>H35*1.05*3</f>
        <v>5.622749999999999</v>
      </c>
      <c r="L35" s="32" t="s">
        <v>108</v>
      </c>
      <c r="M35" s="504"/>
    </row>
    <row r="36" spans="1:13" ht="15">
      <c r="A36" s="105">
        <v>10</v>
      </c>
      <c r="B36" s="111" t="s">
        <v>118</v>
      </c>
      <c r="C36" s="112"/>
      <c r="D36" s="367"/>
      <c r="E36" s="108">
        <f t="shared" si="3"/>
        <v>2.67</v>
      </c>
      <c r="F36" s="373">
        <v>2.67</v>
      </c>
      <c r="G36" s="373"/>
      <c r="H36" s="103">
        <f t="shared" si="7"/>
        <v>1.8689999999999998</v>
      </c>
      <c r="I36" s="366"/>
      <c r="J36" s="104">
        <f t="shared" si="8"/>
        <v>27.137879999999996</v>
      </c>
      <c r="K36" s="76">
        <f t="shared" si="9"/>
        <v>24.6708</v>
      </c>
      <c r="L36" s="32" t="s">
        <v>108</v>
      </c>
      <c r="M36" s="504"/>
    </row>
    <row r="37" spans="1:13" ht="15">
      <c r="A37" s="105">
        <v>11</v>
      </c>
      <c r="B37" s="111" t="s">
        <v>119</v>
      </c>
      <c r="C37" s="367"/>
      <c r="D37" s="367"/>
      <c r="E37" s="108">
        <f t="shared" si="3"/>
        <v>3</v>
      </c>
      <c r="F37" s="373">
        <v>3</v>
      </c>
      <c r="G37" s="373"/>
      <c r="H37" s="103">
        <f t="shared" si="7"/>
        <v>2.0999999999999996</v>
      </c>
      <c r="I37" s="366"/>
      <c r="J37" s="104">
        <f t="shared" si="8"/>
        <v>30.491999999999994</v>
      </c>
      <c r="K37" s="76">
        <f>H37*1.05*3</f>
        <v>6.614999999999998</v>
      </c>
      <c r="L37" s="32" t="s">
        <v>108</v>
      </c>
      <c r="M37" s="504"/>
    </row>
    <row r="38" spans="1:13" ht="15">
      <c r="A38" s="105">
        <v>12</v>
      </c>
      <c r="B38" s="111" t="s">
        <v>111</v>
      </c>
      <c r="C38" s="113"/>
      <c r="D38" s="113"/>
      <c r="E38" s="108">
        <f t="shared" si="3"/>
        <v>2.06</v>
      </c>
      <c r="F38" s="373">
        <v>2.06</v>
      </c>
      <c r="G38" s="373"/>
      <c r="H38" s="103">
        <f t="shared" si="7"/>
        <v>1.442</v>
      </c>
      <c r="I38" s="374"/>
      <c r="J38" s="104">
        <f t="shared" si="8"/>
        <v>20.937839999999998</v>
      </c>
      <c r="K38" s="76">
        <f>H38*1.05*3</f>
        <v>4.5423</v>
      </c>
      <c r="L38" s="32" t="s">
        <v>108</v>
      </c>
      <c r="M38" s="504"/>
    </row>
    <row r="39" spans="1:13" ht="15">
      <c r="A39" s="105">
        <v>13</v>
      </c>
      <c r="B39" s="111" t="s">
        <v>120</v>
      </c>
      <c r="C39" s="114"/>
      <c r="D39" s="114"/>
      <c r="E39" s="108">
        <f t="shared" si="3"/>
        <v>3.48</v>
      </c>
      <c r="F39" s="373">
        <v>3.33</v>
      </c>
      <c r="G39" s="373">
        <v>0.15</v>
      </c>
      <c r="H39" s="103">
        <f t="shared" si="7"/>
        <v>2.436</v>
      </c>
      <c r="I39" s="374"/>
      <c r="J39" s="104">
        <f t="shared" si="8"/>
        <v>35.37072</v>
      </c>
      <c r="K39" s="76">
        <f>H39*(1.05+1.15)*6</f>
        <v>32.1552</v>
      </c>
      <c r="L39" s="32" t="s">
        <v>108</v>
      </c>
      <c r="M39" s="504"/>
    </row>
    <row r="40" spans="1:13" ht="15">
      <c r="A40" s="116">
        <v>14</v>
      </c>
      <c r="B40" s="111" t="s">
        <v>44</v>
      </c>
      <c r="C40" s="115"/>
      <c r="D40" s="115"/>
      <c r="E40" s="108">
        <f t="shared" si="3"/>
        <v>2.55</v>
      </c>
      <c r="F40" s="373">
        <v>2.55</v>
      </c>
      <c r="G40" s="373"/>
      <c r="H40" s="103">
        <f t="shared" si="7"/>
        <v>1.7849999999999997</v>
      </c>
      <c r="I40" s="375"/>
      <c r="J40" s="104">
        <f t="shared" si="8"/>
        <v>25.918199999999995</v>
      </c>
      <c r="K40" s="117">
        <f>H40*(1.05+1.15)*6</f>
        <v>23.561999999999998</v>
      </c>
      <c r="L40" s="38" t="s">
        <v>108</v>
      </c>
      <c r="M40" s="505"/>
    </row>
    <row r="41" spans="1:13" ht="15">
      <c r="A41" s="118"/>
      <c r="B41" s="119" t="s">
        <v>121</v>
      </c>
      <c r="C41" s="121">
        <v>13</v>
      </c>
      <c r="D41" s="121">
        <v>3</v>
      </c>
      <c r="E41" s="131">
        <f aca="true" t="shared" si="10" ref="E41:J41">SUM(E42:E44)</f>
        <v>13.2896</v>
      </c>
      <c r="F41" s="131">
        <f t="shared" si="10"/>
        <v>12.04</v>
      </c>
      <c r="G41" s="131">
        <f t="shared" si="10"/>
        <v>1.2496</v>
      </c>
      <c r="H41" s="131">
        <f t="shared" si="10"/>
        <v>9.302719999999999</v>
      </c>
      <c r="I41" s="131">
        <f t="shared" si="10"/>
        <v>0</v>
      </c>
      <c r="J41" s="132">
        <f t="shared" si="10"/>
        <v>135.0754944</v>
      </c>
      <c r="K41" s="124">
        <f>H41*(1.05+1.15)*6</f>
        <v>122.795904</v>
      </c>
      <c r="L41" s="125"/>
      <c r="M41" s="126"/>
    </row>
    <row r="42" spans="1:13" s="135" customFormat="1" ht="15" customHeight="1">
      <c r="A42" s="100">
        <v>1</v>
      </c>
      <c r="B42" s="376" t="s">
        <v>14</v>
      </c>
      <c r="C42" s="377"/>
      <c r="D42" s="377"/>
      <c r="E42" s="108">
        <f t="shared" si="3"/>
        <v>5.58</v>
      </c>
      <c r="F42" s="378">
        <v>4.98</v>
      </c>
      <c r="G42" s="378">
        <v>0.6</v>
      </c>
      <c r="H42" s="103">
        <f>E42*0.7</f>
        <v>3.9059999999999997</v>
      </c>
      <c r="I42" s="379"/>
      <c r="J42" s="104">
        <f>H42*1.21*12</f>
        <v>56.71512</v>
      </c>
      <c r="K42" s="133">
        <f>H42*(1.05+1.15)*6</f>
        <v>51.5592</v>
      </c>
      <c r="L42" s="134" t="s">
        <v>122</v>
      </c>
      <c r="M42" s="496" t="s">
        <v>123</v>
      </c>
    </row>
    <row r="43" spans="1:13" s="135" customFormat="1" ht="15" customHeight="1">
      <c r="A43" s="105">
        <v>2</v>
      </c>
      <c r="B43" s="106" t="s">
        <v>0</v>
      </c>
      <c r="C43" s="380"/>
      <c r="D43" s="380"/>
      <c r="E43" s="108">
        <v>4.7096</v>
      </c>
      <c r="F43" s="381">
        <v>4.06</v>
      </c>
      <c r="G43" s="378">
        <v>0.6496</v>
      </c>
      <c r="H43" s="103">
        <f>E43*0.7</f>
        <v>3.2967199999999997</v>
      </c>
      <c r="I43" s="366"/>
      <c r="J43" s="104">
        <f>H43*1.21*12</f>
        <v>47.86837439999999</v>
      </c>
      <c r="K43" s="136">
        <f>H43*(1.05+1.15)*6</f>
        <v>43.516704000000004</v>
      </c>
      <c r="L43" s="137" t="s">
        <v>122</v>
      </c>
      <c r="M43" s="501"/>
    </row>
    <row r="44" spans="1:13" s="135" customFormat="1" ht="15" customHeight="1">
      <c r="A44" s="116">
        <v>3</v>
      </c>
      <c r="B44" s="242" t="s">
        <v>124</v>
      </c>
      <c r="C44" s="380"/>
      <c r="D44" s="380"/>
      <c r="E44" s="108">
        <f t="shared" si="3"/>
        <v>3</v>
      </c>
      <c r="F44" s="381">
        <v>3</v>
      </c>
      <c r="G44" s="381"/>
      <c r="H44" s="103">
        <f>E44*0.7</f>
        <v>2.0999999999999996</v>
      </c>
      <c r="I44" s="366"/>
      <c r="J44" s="104">
        <f>H44*1.21*12</f>
        <v>30.491999999999994</v>
      </c>
      <c r="K44" s="138">
        <f>H44*1.05*3</f>
        <v>6.614999999999998</v>
      </c>
      <c r="L44" s="139" t="s">
        <v>122</v>
      </c>
      <c r="M44" s="502"/>
    </row>
    <row r="45" spans="1:13" s="401" customFormat="1" ht="28.5">
      <c r="A45" s="382" t="s">
        <v>22</v>
      </c>
      <c r="B45" s="395" t="s">
        <v>125</v>
      </c>
      <c r="C45" s="436">
        <v>11</v>
      </c>
      <c r="D45" s="436">
        <v>1</v>
      </c>
      <c r="E45" s="437">
        <f aca="true" t="shared" si="11" ref="E45:J45">SUM(E46:E46)</f>
        <v>3.27</v>
      </c>
      <c r="F45" s="437">
        <f t="shared" si="11"/>
        <v>3.27</v>
      </c>
      <c r="G45" s="437">
        <f t="shared" si="11"/>
        <v>0</v>
      </c>
      <c r="H45" s="437">
        <f t="shared" si="11"/>
        <v>2.2889999999999997</v>
      </c>
      <c r="I45" s="438">
        <f t="shared" si="11"/>
        <v>0</v>
      </c>
      <c r="J45" s="438">
        <f t="shared" si="11"/>
        <v>33.236279999999994</v>
      </c>
      <c r="K45" s="438"/>
      <c r="L45" s="439"/>
      <c r="M45" s="400"/>
    </row>
    <row r="46" spans="1:13" s="135" customFormat="1" ht="15">
      <c r="A46" s="105">
        <v>1</v>
      </c>
      <c r="B46" s="480" t="s">
        <v>38</v>
      </c>
      <c r="C46" s="433"/>
      <c r="D46" s="433"/>
      <c r="E46" s="108">
        <f t="shared" si="3"/>
        <v>3.27</v>
      </c>
      <c r="F46" s="434">
        <v>3.27</v>
      </c>
      <c r="G46" s="435"/>
      <c r="H46" s="109">
        <f>E46*0.7</f>
        <v>2.2889999999999997</v>
      </c>
      <c r="I46" s="110"/>
      <c r="J46" s="104">
        <f>H46*1.21*12</f>
        <v>33.236279999999994</v>
      </c>
      <c r="K46" s="110"/>
      <c r="L46" s="72" t="s">
        <v>108</v>
      </c>
      <c r="M46" s="32"/>
    </row>
    <row r="47" spans="1:13" s="401" customFormat="1" ht="28.5">
      <c r="A47" s="382" t="s">
        <v>24</v>
      </c>
      <c r="B47" s="395" t="s">
        <v>127</v>
      </c>
      <c r="C47" s="396">
        <v>30</v>
      </c>
      <c r="D47" s="396">
        <v>18</v>
      </c>
      <c r="E47" s="397">
        <f aca="true" t="shared" si="12" ref="E47:J47">SUM(E48:E57)</f>
        <v>31.380000000000003</v>
      </c>
      <c r="F47" s="397">
        <f t="shared" si="12"/>
        <v>30.560000000000002</v>
      </c>
      <c r="G47" s="397">
        <f t="shared" si="12"/>
        <v>0.8200000000000001</v>
      </c>
      <c r="H47" s="397">
        <f t="shared" si="12"/>
        <v>21.966</v>
      </c>
      <c r="I47" s="398">
        <f t="shared" si="12"/>
        <v>0</v>
      </c>
      <c r="J47" s="398">
        <f t="shared" si="12"/>
        <v>312.7971</v>
      </c>
      <c r="K47" s="398"/>
      <c r="L47" s="399"/>
      <c r="M47" s="400"/>
    </row>
    <row r="48" spans="1:13" s="135" customFormat="1" ht="15" customHeight="1">
      <c r="A48" s="100">
        <v>1</v>
      </c>
      <c r="B48" s="440" t="s">
        <v>29</v>
      </c>
      <c r="C48" s="101"/>
      <c r="D48" s="101"/>
      <c r="E48" s="108">
        <f aca="true" t="shared" si="13" ref="E48:E63">F48+G48</f>
        <v>4.59</v>
      </c>
      <c r="F48" s="102">
        <v>4.06</v>
      </c>
      <c r="G48" s="393">
        <v>0.53</v>
      </c>
      <c r="H48" s="103">
        <f>E48*0.7</f>
        <v>3.2129999999999996</v>
      </c>
      <c r="I48" s="104"/>
      <c r="J48" s="104">
        <f>H48*1.21*12</f>
        <v>46.652759999999994</v>
      </c>
      <c r="K48" s="104"/>
      <c r="L48" s="105" t="s">
        <v>128</v>
      </c>
      <c r="M48" s="503" t="s">
        <v>210</v>
      </c>
    </row>
    <row r="49" spans="1:13" s="135" customFormat="1" ht="15">
      <c r="A49" s="105">
        <v>2</v>
      </c>
      <c r="B49" s="440" t="s">
        <v>26</v>
      </c>
      <c r="C49" s="107"/>
      <c r="D49" s="107"/>
      <c r="E49" s="108">
        <f t="shared" si="13"/>
        <v>3.92</v>
      </c>
      <c r="F49" s="128">
        <v>3.63</v>
      </c>
      <c r="G49" s="296">
        <v>0.29</v>
      </c>
      <c r="H49" s="103">
        <f aca="true" t="shared" si="14" ref="H49:H63">E49*0.7</f>
        <v>2.7439999999999998</v>
      </c>
      <c r="I49" s="110"/>
      <c r="J49" s="104">
        <f aca="true" t="shared" si="15" ref="J49:J57">H49*1.21*12</f>
        <v>39.842879999999994</v>
      </c>
      <c r="K49" s="110"/>
      <c r="L49" s="105" t="s">
        <v>128</v>
      </c>
      <c r="M49" s="504"/>
    </row>
    <row r="50" spans="1:13" s="135" customFormat="1" ht="15">
      <c r="A50" s="100">
        <v>3</v>
      </c>
      <c r="B50" s="440" t="s">
        <v>30</v>
      </c>
      <c r="C50" s="107"/>
      <c r="D50" s="107"/>
      <c r="E50" s="108">
        <f t="shared" si="13"/>
        <v>3.63</v>
      </c>
      <c r="F50" s="128">
        <v>3.63</v>
      </c>
      <c r="G50" s="129"/>
      <c r="H50" s="103">
        <f t="shared" si="14"/>
        <v>2.541</v>
      </c>
      <c r="I50" s="110"/>
      <c r="J50" s="104">
        <f>H50*1.21*10</f>
        <v>30.7461</v>
      </c>
      <c r="K50" s="110"/>
      <c r="L50" s="105" t="s">
        <v>128</v>
      </c>
      <c r="M50" s="504"/>
    </row>
    <row r="51" spans="1:13" s="135" customFormat="1" ht="15">
      <c r="A51" s="105">
        <v>4</v>
      </c>
      <c r="B51" s="440" t="s">
        <v>31</v>
      </c>
      <c r="C51" s="107"/>
      <c r="D51" s="107"/>
      <c r="E51" s="108">
        <f t="shared" si="13"/>
        <v>2.55</v>
      </c>
      <c r="F51" s="128">
        <v>2.55</v>
      </c>
      <c r="G51" s="129"/>
      <c r="H51" s="103">
        <f t="shared" si="14"/>
        <v>1.7849999999999997</v>
      </c>
      <c r="I51" s="110"/>
      <c r="J51" s="104">
        <f t="shared" si="15"/>
        <v>25.918199999999995</v>
      </c>
      <c r="K51" s="110"/>
      <c r="L51" s="105" t="s">
        <v>128</v>
      </c>
      <c r="M51" s="504"/>
    </row>
    <row r="52" spans="1:13" s="135" customFormat="1" ht="15">
      <c r="A52" s="100">
        <v>5</v>
      </c>
      <c r="B52" s="440" t="s">
        <v>32</v>
      </c>
      <c r="C52" s="107"/>
      <c r="D52" s="107"/>
      <c r="E52" s="108">
        <f t="shared" si="13"/>
        <v>2.73</v>
      </c>
      <c r="F52" s="128">
        <v>2.73</v>
      </c>
      <c r="G52" s="129"/>
      <c r="H52" s="103">
        <f t="shared" si="14"/>
        <v>1.9109999999999998</v>
      </c>
      <c r="I52" s="110"/>
      <c r="J52" s="104">
        <f t="shared" si="15"/>
        <v>27.747719999999994</v>
      </c>
      <c r="K52" s="110"/>
      <c r="L52" s="105" t="s">
        <v>128</v>
      </c>
      <c r="M52" s="504"/>
    </row>
    <row r="53" spans="1:13" s="135" customFormat="1" ht="15">
      <c r="A53" s="105">
        <v>6</v>
      </c>
      <c r="B53" s="440" t="s">
        <v>129</v>
      </c>
      <c r="C53" s="107"/>
      <c r="D53" s="107"/>
      <c r="E53" s="108">
        <f t="shared" si="13"/>
        <v>2.55</v>
      </c>
      <c r="F53" s="128">
        <v>2.55</v>
      </c>
      <c r="G53" s="129"/>
      <c r="H53" s="103">
        <f t="shared" si="14"/>
        <v>1.7849999999999997</v>
      </c>
      <c r="I53" s="110"/>
      <c r="J53" s="104">
        <f t="shared" si="15"/>
        <v>25.918199999999995</v>
      </c>
      <c r="K53" s="110"/>
      <c r="L53" s="105" t="s">
        <v>128</v>
      </c>
      <c r="M53" s="504"/>
    </row>
    <row r="54" spans="1:13" s="135" customFormat="1" ht="15">
      <c r="A54" s="100">
        <v>7</v>
      </c>
      <c r="B54" s="440" t="s">
        <v>33</v>
      </c>
      <c r="C54" s="107"/>
      <c r="D54" s="107"/>
      <c r="E54" s="108">
        <f t="shared" si="13"/>
        <v>2.55</v>
      </c>
      <c r="F54" s="128">
        <v>2.55</v>
      </c>
      <c r="G54" s="129"/>
      <c r="H54" s="103">
        <f t="shared" si="14"/>
        <v>1.7849999999999997</v>
      </c>
      <c r="I54" s="110"/>
      <c r="J54" s="104">
        <f t="shared" si="15"/>
        <v>25.918199999999995</v>
      </c>
      <c r="K54" s="110"/>
      <c r="L54" s="105" t="s">
        <v>128</v>
      </c>
      <c r="M54" s="504"/>
    </row>
    <row r="55" spans="1:13" s="135" customFormat="1" ht="15">
      <c r="A55" s="105">
        <v>8</v>
      </c>
      <c r="B55" s="440" t="s">
        <v>130</v>
      </c>
      <c r="C55" s="107"/>
      <c r="D55" s="107"/>
      <c r="E55" s="108">
        <f t="shared" si="13"/>
        <v>2.46</v>
      </c>
      <c r="F55" s="128">
        <v>2.46</v>
      </c>
      <c r="G55" s="129"/>
      <c r="H55" s="103">
        <f t="shared" si="14"/>
        <v>1.722</v>
      </c>
      <c r="I55" s="110"/>
      <c r="J55" s="104">
        <f t="shared" si="15"/>
        <v>25.003439999999998</v>
      </c>
      <c r="K55" s="110"/>
      <c r="L55" s="105" t="s">
        <v>128</v>
      </c>
      <c r="M55" s="504"/>
    </row>
    <row r="56" spans="1:13" s="135" customFormat="1" ht="15">
      <c r="A56" s="100">
        <v>9</v>
      </c>
      <c r="B56" s="440" t="s">
        <v>131</v>
      </c>
      <c r="C56" s="107"/>
      <c r="D56" s="107"/>
      <c r="E56" s="108">
        <f t="shared" si="13"/>
        <v>2.41</v>
      </c>
      <c r="F56" s="128">
        <v>2.41</v>
      </c>
      <c r="G56" s="129"/>
      <c r="H56" s="103">
        <f t="shared" si="14"/>
        <v>1.687</v>
      </c>
      <c r="I56" s="110"/>
      <c r="J56" s="104">
        <f t="shared" si="15"/>
        <v>24.49524</v>
      </c>
      <c r="K56" s="110"/>
      <c r="L56" s="105" t="s">
        <v>128</v>
      </c>
      <c r="M56" s="504"/>
    </row>
    <row r="57" spans="1:13" s="135" customFormat="1" ht="15">
      <c r="A57" s="105">
        <v>10</v>
      </c>
      <c r="B57" s="441" t="s">
        <v>27</v>
      </c>
      <c r="C57" s="243"/>
      <c r="D57" s="243"/>
      <c r="E57" s="108">
        <f t="shared" si="13"/>
        <v>3.99</v>
      </c>
      <c r="F57" s="394">
        <v>3.99</v>
      </c>
      <c r="G57" s="244"/>
      <c r="H57" s="103">
        <f t="shared" si="14"/>
        <v>2.793</v>
      </c>
      <c r="I57" s="99"/>
      <c r="J57" s="104">
        <f t="shared" si="15"/>
        <v>40.55436</v>
      </c>
      <c r="K57" s="99"/>
      <c r="L57" s="105" t="s">
        <v>128</v>
      </c>
      <c r="M57" s="505"/>
    </row>
    <row r="58" spans="1:13" s="413" customFormat="1" ht="28.5">
      <c r="A58" s="382" t="s">
        <v>25</v>
      </c>
      <c r="B58" s="395" t="s">
        <v>75</v>
      </c>
      <c r="C58" s="409">
        <v>19</v>
      </c>
      <c r="D58" s="409">
        <v>5</v>
      </c>
      <c r="E58" s="410">
        <f aca="true" t="shared" si="16" ref="E58:J58">SUM(E59:E63)</f>
        <v>17.6223</v>
      </c>
      <c r="F58" s="410">
        <f t="shared" si="16"/>
        <v>16.86</v>
      </c>
      <c r="G58" s="410">
        <f t="shared" si="16"/>
        <v>0.7623</v>
      </c>
      <c r="H58" s="410">
        <f t="shared" si="16"/>
        <v>12.335609999999999</v>
      </c>
      <c r="I58" s="410">
        <f t="shared" si="16"/>
        <v>0</v>
      </c>
      <c r="J58" s="398">
        <f t="shared" si="16"/>
        <v>179.1130572</v>
      </c>
      <c r="K58" s="411"/>
      <c r="L58" s="399"/>
      <c r="M58" s="412"/>
    </row>
    <row r="59" spans="1:13" s="135" customFormat="1" ht="19.5" customHeight="1">
      <c r="A59" s="260">
        <v>1</v>
      </c>
      <c r="B59" s="414" t="s">
        <v>194</v>
      </c>
      <c r="C59" s="261"/>
      <c r="D59" s="261"/>
      <c r="E59" s="415">
        <f t="shared" si="13"/>
        <v>3.9204</v>
      </c>
      <c r="F59" s="416">
        <v>3.63</v>
      </c>
      <c r="G59" s="417">
        <v>0.2904</v>
      </c>
      <c r="H59" s="418">
        <f t="shared" si="14"/>
        <v>2.74428</v>
      </c>
      <c r="I59" s="262"/>
      <c r="J59" s="263">
        <f>H59*1.21*12</f>
        <v>39.8469456</v>
      </c>
      <c r="K59" s="419"/>
      <c r="L59" s="420" t="s">
        <v>76</v>
      </c>
      <c r="M59" s="496" t="s">
        <v>209</v>
      </c>
    </row>
    <row r="60" spans="1:13" s="135" customFormat="1" ht="19.5" customHeight="1">
      <c r="A60" s="105">
        <v>2</v>
      </c>
      <c r="B60" s="1" t="s">
        <v>195</v>
      </c>
      <c r="C60" s="107"/>
      <c r="D60" s="107"/>
      <c r="E60" s="108">
        <f t="shared" si="13"/>
        <v>3.9204</v>
      </c>
      <c r="F60" s="266">
        <v>3.63</v>
      </c>
      <c r="G60" s="267">
        <v>0.2904</v>
      </c>
      <c r="H60" s="109">
        <f>E60*0.7</f>
        <v>2.74428</v>
      </c>
      <c r="I60" s="268"/>
      <c r="J60" s="263">
        <f>H60*1.21*12</f>
        <v>39.8469456</v>
      </c>
      <c r="K60" s="136"/>
      <c r="L60" s="72" t="s">
        <v>76</v>
      </c>
      <c r="M60" s="497"/>
    </row>
    <row r="61" spans="1:13" s="135" customFormat="1" ht="19.5" customHeight="1">
      <c r="A61" s="105">
        <v>3</v>
      </c>
      <c r="B61" s="481" t="s">
        <v>196</v>
      </c>
      <c r="C61" s="107"/>
      <c r="D61" s="107"/>
      <c r="E61" s="108">
        <f t="shared" si="13"/>
        <v>2.34</v>
      </c>
      <c r="F61" s="266">
        <v>2.34</v>
      </c>
      <c r="G61" s="267"/>
      <c r="H61" s="109">
        <f t="shared" si="14"/>
        <v>1.638</v>
      </c>
      <c r="I61" s="268"/>
      <c r="J61" s="110">
        <f>H61*1.21*12</f>
        <v>23.783759999999997</v>
      </c>
      <c r="K61" s="136"/>
      <c r="L61" s="72" t="s">
        <v>76</v>
      </c>
      <c r="M61" s="497"/>
    </row>
    <row r="62" spans="1:13" s="135" customFormat="1" ht="19.5" customHeight="1">
      <c r="A62" s="105">
        <v>4</v>
      </c>
      <c r="B62" s="269" t="s">
        <v>37</v>
      </c>
      <c r="C62" s="107"/>
      <c r="D62" s="107"/>
      <c r="E62" s="108">
        <f t="shared" si="13"/>
        <v>3.63</v>
      </c>
      <c r="F62" s="270">
        <v>3.63</v>
      </c>
      <c r="G62" s="267"/>
      <c r="H62" s="109">
        <f t="shared" si="14"/>
        <v>2.541</v>
      </c>
      <c r="I62" s="268"/>
      <c r="J62" s="110">
        <f>H62*1.21*12</f>
        <v>36.89532</v>
      </c>
      <c r="K62" s="136"/>
      <c r="L62" s="72" t="s">
        <v>76</v>
      </c>
      <c r="M62" s="497"/>
    </row>
    <row r="63" spans="1:13" s="135" customFormat="1" ht="19.5" customHeight="1">
      <c r="A63" s="100">
        <v>5</v>
      </c>
      <c r="B63" s="421" t="s">
        <v>132</v>
      </c>
      <c r="C63" s="264"/>
      <c r="D63" s="264"/>
      <c r="E63" s="102">
        <f t="shared" si="13"/>
        <v>3.8114999999999997</v>
      </c>
      <c r="F63" s="422">
        <v>3.63</v>
      </c>
      <c r="G63" s="423">
        <v>0.1815</v>
      </c>
      <c r="H63" s="103">
        <f t="shared" si="14"/>
        <v>2.6680499999999996</v>
      </c>
      <c r="I63" s="265"/>
      <c r="J63" s="104">
        <f>H63*1.21*12</f>
        <v>38.74008599999999</v>
      </c>
      <c r="K63" s="424"/>
      <c r="L63" s="425" t="s">
        <v>76</v>
      </c>
      <c r="M63" s="497"/>
    </row>
    <row r="64" spans="1:13" s="431" customFormat="1" ht="28.5">
      <c r="A64" s="246" t="s">
        <v>126</v>
      </c>
      <c r="B64" s="395" t="s">
        <v>133</v>
      </c>
      <c r="C64" s="432">
        <v>16</v>
      </c>
      <c r="D64" s="432">
        <v>1</v>
      </c>
      <c r="E64" s="426">
        <f>E65</f>
        <v>2.46</v>
      </c>
      <c r="F64" s="246">
        <f>F65</f>
        <v>2.46</v>
      </c>
      <c r="G64" s="246"/>
      <c r="H64" s="427">
        <f>H65</f>
        <v>1.722</v>
      </c>
      <c r="I64" s="428"/>
      <c r="J64" s="429">
        <f>J65</f>
        <v>25.003439999999998</v>
      </c>
      <c r="K64" s="428"/>
      <c r="L64" s="246"/>
      <c r="M64" s="430"/>
    </row>
    <row r="65" spans="1:13" ht="93" customHeight="1">
      <c r="A65" s="140">
        <v>1</v>
      </c>
      <c r="B65" s="482" t="s">
        <v>174</v>
      </c>
      <c r="C65" s="141"/>
      <c r="D65" s="141"/>
      <c r="E65" s="142">
        <f>F65+G65</f>
        <v>2.46</v>
      </c>
      <c r="F65" s="140">
        <v>2.46</v>
      </c>
      <c r="G65" s="143"/>
      <c r="H65" s="144">
        <f>E65*0.7</f>
        <v>1.722</v>
      </c>
      <c r="I65" s="145"/>
      <c r="J65" s="145">
        <f>H65*1.21*12</f>
        <v>25.003439999999998</v>
      </c>
      <c r="K65" s="145"/>
      <c r="L65" s="146" t="s">
        <v>134</v>
      </c>
      <c r="M65" s="147" t="s">
        <v>123</v>
      </c>
    </row>
    <row r="66" spans="1:13" ht="34.5" customHeight="1">
      <c r="A66" s="320"/>
      <c r="B66" s="483"/>
      <c r="C66" s="321"/>
      <c r="D66" s="321"/>
      <c r="E66" s="322"/>
      <c r="F66" s="320"/>
      <c r="G66" s="323"/>
      <c r="H66" s="324"/>
      <c r="I66" s="325"/>
      <c r="J66" s="325"/>
      <c r="K66" s="325"/>
      <c r="L66" s="326"/>
      <c r="M66" s="259"/>
    </row>
    <row r="67" spans="1:14" ht="15.75">
      <c r="A67" s="148"/>
      <c r="D67" s="312" t="s">
        <v>185</v>
      </c>
      <c r="E67" s="241"/>
      <c r="F67" s="241"/>
      <c r="G67" s="473" t="s">
        <v>153</v>
      </c>
      <c r="H67" s="473"/>
      <c r="I67" s="473"/>
      <c r="J67" s="473"/>
      <c r="K67" s="473"/>
      <c r="L67" s="473"/>
      <c r="M67" s="473"/>
      <c r="N67" s="473"/>
    </row>
    <row r="68" spans="4:14" ht="15.75">
      <c r="D68" s="157"/>
      <c r="E68" s="54"/>
      <c r="F68" s="54"/>
      <c r="G68" s="54"/>
      <c r="H68" s="157"/>
      <c r="I68" s="157"/>
      <c r="J68" s="157"/>
      <c r="K68" s="157"/>
      <c r="L68" s="157"/>
      <c r="M68" s="157"/>
      <c r="N68" s="157"/>
    </row>
    <row r="69" spans="4:14" ht="15.75">
      <c r="D69" s="157"/>
      <c r="E69" s="55"/>
      <c r="F69" s="55"/>
      <c r="G69" s="55"/>
      <c r="H69" s="157"/>
      <c r="I69" s="157"/>
      <c r="J69" s="157"/>
      <c r="K69" s="157"/>
      <c r="L69" s="157"/>
      <c r="M69" s="157"/>
      <c r="N69" s="157"/>
    </row>
    <row r="70" spans="4:14" ht="15"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</row>
    <row r="71" spans="4:14" ht="15"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</row>
    <row r="72" spans="4:14" ht="15.75">
      <c r="D72" s="312" t="s">
        <v>156</v>
      </c>
      <c r="E72" s="241"/>
      <c r="F72" s="241"/>
      <c r="G72" s="473" t="s">
        <v>157</v>
      </c>
      <c r="H72" s="473"/>
      <c r="I72" s="473"/>
      <c r="J72" s="473"/>
      <c r="K72" s="473"/>
      <c r="L72" s="473"/>
      <c r="M72" s="473"/>
      <c r="N72" s="473"/>
    </row>
  </sheetData>
  <sheetProtection/>
  <mergeCells count="25">
    <mergeCell ref="M6:M7"/>
    <mergeCell ref="M42:M44"/>
    <mergeCell ref="M48:M57"/>
    <mergeCell ref="M27:M40"/>
    <mergeCell ref="M12:M25"/>
    <mergeCell ref="A1:C1"/>
    <mergeCell ref="A2:C2"/>
    <mergeCell ref="A3:M3"/>
    <mergeCell ref="A5:A7"/>
    <mergeCell ref="B5:B7"/>
    <mergeCell ref="C5:C7"/>
    <mergeCell ref="D5:D7"/>
    <mergeCell ref="L5:M5"/>
    <mergeCell ref="E6:E7"/>
    <mergeCell ref="F6:F7"/>
    <mergeCell ref="G67:N67"/>
    <mergeCell ref="G72:N72"/>
    <mergeCell ref="E5:J5"/>
    <mergeCell ref="G6:G7"/>
    <mergeCell ref="H6:H7"/>
    <mergeCell ref="I6:I7"/>
    <mergeCell ref="J6:J7"/>
    <mergeCell ref="K6:K7"/>
    <mergeCell ref="L6:L7"/>
    <mergeCell ref="M59:M63"/>
  </mergeCells>
  <conditionalFormatting sqref="F39:F40">
    <cfRule type="expression" priority="1" dxfId="0" stopIfTrue="1">
      <formula>#REF!=0</formula>
    </cfRule>
  </conditionalFormatting>
  <printOptions/>
  <pageMargins left="0.5" right="0.25" top="0.75" bottom="0.87" header="0.5" footer="0.5"/>
  <pageSetup horizontalDpi="600" verticalDpi="60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C16" sqref="C16"/>
    </sheetView>
  </sheetViews>
  <sheetFormatPr defaultColWidth="8.8984375" defaultRowHeight="15"/>
  <cols>
    <col min="1" max="1" width="4.19921875" style="59" customWidth="1"/>
    <col min="2" max="2" width="22.5" style="59" customWidth="1"/>
    <col min="3" max="3" width="9.69921875" style="59" customWidth="1"/>
    <col min="4" max="4" width="7.09765625" style="59" customWidth="1"/>
    <col min="5" max="6" width="6.69921875" style="59" hidden="1" customWidth="1"/>
    <col min="7" max="7" width="6.3984375" style="59" hidden="1" customWidth="1"/>
    <col min="8" max="9" width="6.69921875" style="59" hidden="1" customWidth="1"/>
    <col min="10" max="10" width="9.09765625" style="59" customWidth="1"/>
    <col min="11" max="13" width="10.69921875" style="59" hidden="1" customWidth="1"/>
    <col min="14" max="14" width="8.19921875" style="59" customWidth="1"/>
    <col min="15" max="15" width="19.3984375" style="63" customWidth="1"/>
    <col min="16" max="16" width="30.8984375" style="59" customWidth="1"/>
    <col min="17" max="16384" width="8.8984375" style="59" customWidth="1"/>
  </cols>
  <sheetData>
    <row r="1" spans="1:16" ht="15.75">
      <c r="A1" s="487" t="s">
        <v>49</v>
      </c>
      <c r="B1" s="487"/>
      <c r="C1" s="48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58"/>
    </row>
    <row r="2" spans="1:16" ht="15.75">
      <c r="A2" s="488" t="s">
        <v>77</v>
      </c>
      <c r="B2" s="488"/>
      <c r="C2" s="488"/>
      <c r="O2" s="57"/>
      <c r="P2" s="57"/>
    </row>
    <row r="3" spans="1:16" ht="15.75">
      <c r="A3" s="249"/>
      <c r="B3" s="249"/>
      <c r="C3" s="249"/>
      <c r="O3" s="57"/>
      <c r="P3" s="57"/>
    </row>
    <row r="4" spans="1:16" ht="15.75">
      <c r="A4" s="511" t="s">
        <v>78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</row>
    <row r="5" spans="1:16" ht="15.75">
      <c r="A5" s="511" t="s">
        <v>173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</row>
    <row r="6" spans="1:16" ht="1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5">
      <c r="A7" s="61"/>
      <c r="B7" s="62"/>
      <c r="C7" s="60"/>
      <c r="E7" s="60"/>
      <c r="F7" s="60"/>
      <c r="G7" s="60"/>
      <c r="H7" s="60"/>
      <c r="I7" s="60"/>
      <c r="P7" s="315" t="s">
        <v>52</v>
      </c>
    </row>
    <row r="8" spans="1:16" ht="33" customHeight="1">
      <c r="A8" s="512" t="s">
        <v>53</v>
      </c>
      <c r="B8" s="512" t="s">
        <v>79</v>
      </c>
      <c r="C8" s="515" t="s">
        <v>187</v>
      </c>
      <c r="D8" s="515" t="s">
        <v>80</v>
      </c>
      <c r="E8" s="518" t="s">
        <v>81</v>
      </c>
      <c r="F8" s="519"/>
      <c r="G8" s="519"/>
      <c r="H8" s="519"/>
      <c r="I8" s="519"/>
      <c r="J8" s="520" t="s">
        <v>82</v>
      </c>
      <c r="K8" s="3"/>
      <c r="L8" s="3"/>
      <c r="M8" s="3"/>
      <c r="N8" s="520" t="s">
        <v>83</v>
      </c>
      <c r="O8" s="521" t="s">
        <v>18</v>
      </c>
      <c r="P8" s="521"/>
    </row>
    <row r="9" spans="1:16" ht="25.5" customHeight="1">
      <c r="A9" s="513"/>
      <c r="B9" s="513"/>
      <c r="C9" s="516"/>
      <c r="D9" s="516"/>
      <c r="E9" s="515" t="s">
        <v>84</v>
      </c>
      <c r="F9" s="506" t="s">
        <v>85</v>
      </c>
      <c r="G9" s="506"/>
      <c r="H9" s="506"/>
      <c r="I9" s="506"/>
      <c r="J9" s="520"/>
      <c r="K9" s="522" t="s">
        <v>55</v>
      </c>
      <c r="L9" s="525" t="s">
        <v>86</v>
      </c>
      <c r="M9" s="528" t="s">
        <v>87</v>
      </c>
      <c r="N9" s="520"/>
      <c r="O9" s="506" t="s">
        <v>88</v>
      </c>
      <c r="P9" s="506" t="s">
        <v>62</v>
      </c>
    </row>
    <row r="10" spans="1:16" ht="45" customHeight="1">
      <c r="A10" s="513"/>
      <c r="B10" s="513"/>
      <c r="C10" s="516"/>
      <c r="D10" s="516"/>
      <c r="E10" s="516"/>
      <c r="F10" s="506" t="s">
        <v>89</v>
      </c>
      <c r="G10" s="506"/>
      <c r="H10" s="506" t="s">
        <v>90</v>
      </c>
      <c r="I10" s="506"/>
      <c r="J10" s="520"/>
      <c r="K10" s="523"/>
      <c r="L10" s="526"/>
      <c r="M10" s="529"/>
      <c r="N10" s="520"/>
      <c r="O10" s="506"/>
      <c r="P10" s="506"/>
    </row>
    <row r="11" spans="1:16" ht="45.75" customHeight="1">
      <c r="A11" s="514"/>
      <c r="B11" s="514"/>
      <c r="C11" s="517"/>
      <c r="D11" s="517"/>
      <c r="E11" s="517"/>
      <c r="F11" s="64" t="s">
        <v>84</v>
      </c>
      <c r="G11" s="64" t="s">
        <v>91</v>
      </c>
      <c r="H11" s="64" t="s">
        <v>84</v>
      </c>
      <c r="I11" s="64" t="s">
        <v>91</v>
      </c>
      <c r="J11" s="520"/>
      <c r="K11" s="524"/>
      <c r="L11" s="527"/>
      <c r="M11" s="530"/>
      <c r="N11" s="520"/>
      <c r="O11" s="506"/>
      <c r="P11" s="506"/>
    </row>
    <row r="12" spans="1:16" s="357" customFormat="1" ht="18" customHeight="1">
      <c r="A12" s="353" t="s">
        <v>19</v>
      </c>
      <c r="B12" s="354" t="s">
        <v>20</v>
      </c>
      <c r="C12" s="355">
        <v>1</v>
      </c>
      <c r="D12" s="355">
        <v>2</v>
      </c>
      <c r="E12" s="355">
        <v>3</v>
      </c>
      <c r="F12" s="355">
        <v>4</v>
      </c>
      <c r="G12" s="355">
        <v>5</v>
      </c>
      <c r="H12" s="355">
        <v>6</v>
      </c>
      <c r="I12" s="355">
        <v>7</v>
      </c>
      <c r="J12" s="355">
        <v>7</v>
      </c>
      <c r="K12" s="355"/>
      <c r="L12" s="355"/>
      <c r="M12" s="355"/>
      <c r="N12" s="355">
        <v>8</v>
      </c>
      <c r="O12" s="355">
        <v>9</v>
      </c>
      <c r="P12" s="356">
        <v>10</v>
      </c>
    </row>
    <row r="13" spans="1:16" s="65" customFormat="1" ht="15" customHeight="1">
      <c r="A13" s="66"/>
      <c r="B13" s="2" t="s">
        <v>48</v>
      </c>
      <c r="C13" s="67">
        <f>C14</f>
        <v>0</v>
      </c>
      <c r="D13" s="67"/>
      <c r="E13" s="67">
        <f aca="true" t="shared" si="0" ref="E13:M13">E14</f>
        <v>0</v>
      </c>
      <c r="F13" s="67">
        <f t="shared" si="0"/>
        <v>0</v>
      </c>
      <c r="G13" s="67">
        <f t="shared" si="0"/>
        <v>0</v>
      </c>
      <c r="H13" s="67">
        <f t="shared" si="0"/>
        <v>0</v>
      </c>
      <c r="I13" s="67">
        <f t="shared" si="0"/>
        <v>0</v>
      </c>
      <c r="J13" s="68">
        <f t="shared" si="0"/>
        <v>0</v>
      </c>
      <c r="K13" s="67">
        <f t="shared" si="0"/>
        <v>0</v>
      </c>
      <c r="L13" s="67">
        <f t="shared" si="0"/>
        <v>0</v>
      </c>
      <c r="M13" s="67">
        <f t="shared" si="0"/>
        <v>0</v>
      </c>
      <c r="N13" s="67"/>
      <c r="O13" s="2"/>
      <c r="P13" s="69"/>
    </row>
    <row r="14" spans="1:16" s="363" customFormat="1" ht="15" customHeight="1">
      <c r="A14" s="358" t="s">
        <v>21</v>
      </c>
      <c r="B14" s="359"/>
      <c r="C14" s="360"/>
      <c r="D14" s="360"/>
      <c r="E14" s="360"/>
      <c r="F14" s="360"/>
      <c r="G14" s="360"/>
      <c r="H14" s="360"/>
      <c r="I14" s="360"/>
      <c r="J14" s="361">
        <f>J15</f>
        <v>0</v>
      </c>
      <c r="K14" s="362"/>
      <c r="L14" s="362"/>
      <c r="M14" s="362"/>
      <c r="N14" s="362"/>
      <c r="O14" s="360"/>
      <c r="P14" s="360"/>
    </row>
    <row r="15" spans="1:16" s="73" customFormat="1" ht="15" customHeight="1">
      <c r="A15" s="345"/>
      <c r="B15" s="346"/>
      <c r="C15" s="347"/>
      <c r="D15" s="347"/>
      <c r="E15" s="347"/>
      <c r="F15" s="347"/>
      <c r="G15" s="347"/>
      <c r="H15" s="347"/>
      <c r="I15" s="347"/>
      <c r="J15" s="348">
        <f>SUM(J16:J18)</f>
        <v>0</v>
      </c>
      <c r="K15" s="127"/>
      <c r="L15" s="127"/>
      <c r="M15" s="127"/>
      <c r="N15" s="349"/>
      <c r="O15" s="31"/>
      <c r="P15" s="319"/>
    </row>
    <row r="16" spans="1:16" s="73" customFormat="1" ht="15" customHeight="1">
      <c r="A16" s="70">
        <v>1</v>
      </c>
      <c r="B16" s="344"/>
      <c r="C16" s="74"/>
      <c r="D16" s="74"/>
      <c r="E16" s="74"/>
      <c r="F16" s="74"/>
      <c r="G16" s="74"/>
      <c r="H16" s="74"/>
      <c r="I16" s="74"/>
      <c r="J16" s="71"/>
      <c r="K16" s="75"/>
      <c r="L16" s="75"/>
      <c r="M16" s="75"/>
      <c r="N16" s="75"/>
      <c r="O16" s="350"/>
      <c r="P16" s="508"/>
    </row>
    <row r="17" spans="1:16" s="79" customFormat="1" ht="15" customHeight="1">
      <c r="A17" s="245">
        <v>2</v>
      </c>
      <c r="B17" s="279"/>
      <c r="C17" s="77"/>
      <c r="D17" s="77"/>
      <c r="E17" s="77"/>
      <c r="F17" s="77"/>
      <c r="G17" s="77"/>
      <c r="H17" s="77"/>
      <c r="I17" s="77"/>
      <c r="J17" s="71"/>
      <c r="K17" s="78"/>
      <c r="L17" s="78"/>
      <c r="M17" s="78"/>
      <c r="N17" s="78"/>
      <c r="O17" s="350"/>
      <c r="P17" s="509"/>
    </row>
    <row r="18" spans="1:16" ht="15">
      <c r="A18" s="80">
        <v>3</v>
      </c>
      <c r="B18" s="288"/>
      <c r="C18" s="81"/>
      <c r="D18" s="81"/>
      <c r="E18" s="81"/>
      <c r="F18" s="81"/>
      <c r="G18" s="81"/>
      <c r="H18" s="82"/>
      <c r="I18" s="81"/>
      <c r="J18" s="83"/>
      <c r="K18" s="83"/>
      <c r="L18" s="83"/>
      <c r="M18" s="83"/>
      <c r="N18" s="83"/>
      <c r="O18" s="351"/>
      <c r="P18" s="510"/>
    </row>
    <row r="21" spans="3:23" ht="15.75">
      <c r="C21" s="312" t="s">
        <v>185</v>
      </c>
      <c r="D21" s="241"/>
      <c r="E21" s="241"/>
      <c r="O21" s="473" t="s">
        <v>153</v>
      </c>
      <c r="P21" s="473"/>
      <c r="Q21" s="352"/>
      <c r="R21" s="352"/>
      <c r="S21" s="352"/>
      <c r="T21" s="352"/>
      <c r="U21" s="352"/>
      <c r="V21" s="352"/>
      <c r="W21" s="352"/>
    </row>
    <row r="22" spans="3:16" ht="15.75">
      <c r="C22" s="157"/>
      <c r="D22" s="54"/>
      <c r="E22" s="54"/>
      <c r="F22" s="54"/>
      <c r="G22" s="157"/>
      <c r="H22" s="157"/>
      <c r="I22" s="157"/>
      <c r="J22" s="157"/>
      <c r="K22" s="157"/>
      <c r="L22" s="157"/>
      <c r="M22" s="157"/>
      <c r="N22" s="471"/>
      <c r="O22" s="471"/>
      <c r="P22" s="471"/>
    </row>
    <row r="23" spans="3:16" ht="15.75">
      <c r="C23" s="157"/>
      <c r="D23" s="55"/>
      <c r="E23" s="55"/>
      <c r="F23" s="55"/>
      <c r="G23" s="157"/>
      <c r="H23" s="157"/>
      <c r="I23" s="157"/>
      <c r="J23" s="157"/>
      <c r="K23" s="157"/>
      <c r="L23" s="157"/>
      <c r="M23" s="157"/>
      <c r="N23" s="471"/>
      <c r="O23" s="471"/>
      <c r="P23" s="471"/>
    </row>
    <row r="24" spans="3:16" ht="15"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507"/>
      <c r="O24" s="507"/>
      <c r="P24" s="507"/>
    </row>
    <row r="25" spans="3:16" ht="15"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313"/>
      <c r="O25" s="313"/>
      <c r="P25" s="313"/>
    </row>
    <row r="26" spans="3:13" ht="15"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3:23" ht="15.75">
      <c r="C27" s="312" t="s">
        <v>156</v>
      </c>
      <c r="D27" s="241"/>
      <c r="E27" s="241"/>
      <c r="O27" s="473" t="s">
        <v>157</v>
      </c>
      <c r="P27" s="473"/>
      <c r="Q27" s="352"/>
      <c r="R27" s="352"/>
      <c r="S27" s="352"/>
      <c r="T27" s="352"/>
      <c r="U27" s="352"/>
      <c r="V27" s="352"/>
      <c r="W27" s="352"/>
    </row>
  </sheetData>
  <mergeCells count="27">
    <mergeCell ref="E8:I8"/>
    <mergeCell ref="J8:J11"/>
    <mergeCell ref="N8:N11"/>
    <mergeCell ref="O8:P8"/>
    <mergeCell ref="E9:E11"/>
    <mergeCell ref="F9:I9"/>
    <mergeCell ref="K9:K11"/>
    <mergeCell ref="L9:L11"/>
    <mergeCell ref="M9:M11"/>
    <mergeCell ref="O9:O11"/>
    <mergeCell ref="A8:A11"/>
    <mergeCell ref="B8:B11"/>
    <mergeCell ref="C8:C11"/>
    <mergeCell ref="D8:D11"/>
    <mergeCell ref="A1:C1"/>
    <mergeCell ref="A2:C2"/>
    <mergeCell ref="A4:P4"/>
    <mergeCell ref="A5:P5"/>
    <mergeCell ref="O21:P21"/>
    <mergeCell ref="O27:P27"/>
    <mergeCell ref="F10:G10"/>
    <mergeCell ref="H10:I10"/>
    <mergeCell ref="N22:P22"/>
    <mergeCell ref="N23:P23"/>
    <mergeCell ref="N24:P24"/>
    <mergeCell ref="P9:P11"/>
    <mergeCell ref="P16:P18"/>
  </mergeCells>
  <printOptions/>
  <pageMargins left="0.75" right="0.5" top="0.7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C1">
      <selection activeCell="I7" sqref="I7"/>
    </sheetView>
  </sheetViews>
  <sheetFormatPr defaultColWidth="13" defaultRowHeight="15"/>
  <cols>
    <col min="1" max="1" width="5.19921875" style="43" customWidth="1"/>
    <col min="2" max="2" width="21.69921875" style="12" customWidth="1"/>
    <col min="3" max="3" width="8.5" style="12" customWidth="1"/>
    <col min="4" max="4" width="8.3984375" style="11" customWidth="1"/>
    <col min="5" max="5" width="6.8984375" style="11" customWidth="1"/>
    <col min="6" max="6" width="6.09765625" style="8" customWidth="1"/>
    <col min="7" max="7" width="7.3984375" style="12" customWidth="1"/>
    <col min="8" max="8" width="13.8984375" style="12" hidden="1" customWidth="1"/>
    <col min="9" max="9" width="13.69921875" style="12" customWidth="1"/>
    <col min="10" max="10" width="14.09765625" style="8" hidden="1" customWidth="1"/>
    <col min="11" max="11" width="19.59765625" style="8" customWidth="1"/>
    <col min="12" max="12" width="24.59765625" style="8" customWidth="1"/>
    <col min="13" max="16384" width="13" style="8" customWidth="1"/>
  </cols>
  <sheetData>
    <row r="1" spans="1:12" ht="15.75" customHeight="1">
      <c r="A1" s="487" t="s">
        <v>49</v>
      </c>
      <c r="B1" s="487"/>
      <c r="C1" s="487"/>
      <c r="D1" s="4"/>
      <c r="E1" s="5"/>
      <c r="F1" s="6"/>
      <c r="G1" s="7"/>
      <c r="H1" s="7"/>
      <c r="I1" s="7"/>
      <c r="L1" s="9" t="s">
        <v>50</v>
      </c>
    </row>
    <row r="2" spans="1:4" ht="18" customHeight="1">
      <c r="A2" s="488" t="s">
        <v>51</v>
      </c>
      <c r="B2" s="488"/>
      <c r="C2" s="488"/>
      <c r="D2" s="10"/>
    </row>
    <row r="3" spans="1:12" ht="51.75" customHeight="1">
      <c r="A3" s="532" t="s">
        <v>188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</row>
    <row r="4" spans="1:12" ht="16.5" customHeight="1">
      <c r="A4" s="13"/>
      <c r="B4" s="7"/>
      <c r="C4" s="7"/>
      <c r="D4" s="5"/>
      <c r="E4" s="5"/>
      <c r="F4" s="6"/>
      <c r="G4" s="7"/>
      <c r="H4" s="7"/>
      <c r="I4" s="7"/>
      <c r="L4" s="315" t="s">
        <v>52</v>
      </c>
    </row>
    <row r="5" spans="1:12" ht="54.75" customHeight="1">
      <c r="A5" s="531" t="s">
        <v>53</v>
      </c>
      <c r="B5" s="531" t="s">
        <v>54</v>
      </c>
      <c r="C5" s="531" t="s">
        <v>55</v>
      </c>
      <c r="D5" s="531" t="s">
        <v>56</v>
      </c>
      <c r="E5" s="531"/>
      <c r="F5" s="531"/>
      <c r="G5" s="537" t="s">
        <v>57</v>
      </c>
      <c r="H5" s="537" t="s">
        <v>58</v>
      </c>
      <c r="I5" s="537" t="s">
        <v>59</v>
      </c>
      <c r="J5" s="537" t="s">
        <v>60</v>
      </c>
      <c r="K5" s="533" t="s">
        <v>61</v>
      </c>
      <c r="L5" s="531" t="s">
        <v>62</v>
      </c>
    </row>
    <row r="6" spans="1:12" ht="17.25" customHeight="1">
      <c r="A6" s="531"/>
      <c r="B6" s="531"/>
      <c r="C6" s="531"/>
      <c r="D6" s="15" t="s">
        <v>63</v>
      </c>
      <c r="E6" s="15" t="s">
        <v>64</v>
      </c>
      <c r="F6" s="15" t="s">
        <v>65</v>
      </c>
      <c r="G6" s="537"/>
      <c r="H6" s="537"/>
      <c r="I6" s="537"/>
      <c r="J6" s="537"/>
      <c r="K6" s="534"/>
      <c r="L6" s="531"/>
    </row>
    <row r="7" spans="1:13" s="332" customFormat="1" ht="32.25" customHeight="1">
      <c r="A7" s="327" t="s">
        <v>19</v>
      </c>
      <c r="B7" s="44" t="s">
        <v>20</v>
      </c>
      <c r="C7" s="327">
        <v>1</v>
      </c>
      <c r="D7" s="328" t="s">
        <v>66</v>
      </c>
      <c r="E7" s="328" t="s">
        <v>67</v>
      </c>
      <c r="F7" s="328" t="s">
        <v>68</v>
      </c>
      <c r="G7" s="329">
        <v>5</v>
      </c>
      <c r="H7" s="330" t="s">
        <v>69</v>
      </c>
      <c r="I7" s="330" t="s">
        <v>211</v>
      </c>
      <c r="J7" s="329" t="s">
        <v>70</v>
      </c>
      <c r="K7" s="327">
        <v>7</v>
      </c>
      <c r="L7" s="327">
        <v>8</v>
      </c>
      <c r="M7" s="331"/>
    </row>
    <row r="8" spans="1:14" ht="15.75" customHeight="1">
      <c r="A8" s="14"/>
      <c r="B8" s="14" t="s">
        <v>48</v>
      </c>
      <c r="C8" s="16">
        <f aca="true" t="shared" si="0" ref="C8:I8">C9+C17</f>
        <v>9</v>
      </c>
      <c r="D8" s="16">
        <f t="shared" si="0"/>
        <v>4.5</v>
      </c>
      <c r="E8" s="16">
        <f t="shared" si="0"/>
        <v>0</v>
      </c>
      <c r="F8" s="16">
        <f t="shared" si="0"/>
        <v>0</v>
      </c>
      <c r="G8" s="16">
        <f t="shared" si="0"/>
        <v>4.5</v>
      </c>
      <c r="H8" s="16">
        <f t="shared" si="0"/>
        <v>0</v>
      </c>
      <c r="I8" s="18">
        <f t="shared" si="0"/>
        <v>54.449999999999996</v>
      </c>
      <c r="J8" s="19" t="e">
        <f>SUM(#REF!,#REF!)</f>
        <v>#REF!</v>
      </c>
      <c r="K8" s="20"/>
      <c r="L8" s="20"/>
      <c r="M8" s="21"/>
      <c r="N8" s="21"/>
    </row>
    <row r="9" spans="1:14" s="287" customFormat="1" ht="15.75" customHeight="1">
      <c r="A9" s="280" t="s">
        <v>21</v>
      </c>
      <c r="B9" s="453" t="s">
        <v>71</v>
      </c>
      <c r="C9" s="281">
        <f>C10</f>
        <v>6</v>
      </c>
      <c r="D9" s="282">
        <f aca="true" t="shared" si="1" ref="D9:I9">D10</f>
        <v>3</v>
      </c>
      <c r="E9" s="281">
        <f t="shared" si="1"/>
        <v>0</v>
      </c>
      <c r="F9" s="281">
        <f t="shared" si="1"/>
        <v>0</v>
      </c>
      <c r="G9" s="282">
        <f t="shared" si="1"/>
        <v>3</v>
      </c>
      <c r="H9" s="281">
        <f t="shared" si="1"/>
        <v>0</v>
      </c>
      <c r="I9" s="452">
        <f t="shared" si="1"/>
        <v>43.559999999999995</v>
      </c>
      <c r="J9" s="283"/>
      <c r="K9" s="284"/>
      <c r="L9" s="285"/>
      <c r="M9" s="286"/>
      <c r="N9" s="286"/>
    </row>
    <row r="10" spans="1:12" ht="15" customHeight="1">
      <c r="A10" s="14"/>
      <c r="B10" s="22" t="s">
        <v>72</v>
      </c>
      <c r="C10" s="16">
        <v>6</v>
      </c>
      <c r="D10" s="17">
        <f>SUM(D11:D16)</f>
        <v>3</v>
      </c>
      <c r="E10" s="17">
        <f>SUM(E11:E16)</f>
        <v>0</v>
      </c>
      <c r="F10" s="17">
        <f>SUM(F11:F16)</f>
        <v>0</v>
      </c>
      <c r="G10" s="17">
        <f>SUM(G11:G16)</f>
        <v>3</v>
      </c>
      <c r="H10" s="23"/>
      <c r="I10" s="45">
        <f>SUM(I11:I16)</f>
        <v>43.559999999999995</v>
      </c>
      <c r="J10" s="23">
        <f>(G10*1.05*6)+(G10*1.15*6)</f>
        <v>39.6</v>
      </c>
      <c r="K10" s="24"/>
      <c r="L10" s="25"/>
    </row>
    <row r="11" spans="1:12" ht="19.5" customHeight="1">
      <c r="A11" s="26">
        <v>1</v>
      </c>
      <c r="B11" s="33" t="s">
        <v>12</v>
      </c>
      <c r="C11" s="27"/>
      <c r="D11" s="28">
        <v>0.5</v>
      </c>
      <c r="E11" s="28"/>
      <c r="F11" s="27"/>
      <c r="G11" s="29">
        <f aca="true" t="shared" si="2" ref="G11:G16">SUM(D11:F11)</f>
        <v>0.5</v>
      </c>
      <c r="H11" s="30"/>
      <c r="I11" s="30">
        <f aca="true" t="shared" si="3" ref="I11:I16">G11*1.21*12</f>
        <v>7.26</v>
      </c>
      <c r="J11" s="30">
        <f>(G11*1.05*6)+(G11*1.15*6)</f>
        <v>6.6</v>
      </c>
      <c r="K11" s="364" t="s">
        <v>172</v>
      </c>
      <c r="L11" s="508" t="s">
        <v>204</v>
      </c>
    </row>
    <row r="12" spans="1:12" ht="19.5" customHeight="1">
      <c r="A12" s="32">
        <v>2</v>
      </c>
      <c r="B12" s="33" t="s">
        <v>74</v>
      </c>
      <c r="C12" s="34"/>
      <c r="D12" s="35">
        <v>0.5</v>
      </c>
      <c r="E12" s="35"/>
      <c r="F12" s="34"/>
      <c r="G12" s="36">
        <f t="shared" si="2"/>
        <v>0.5</v>
      </c>
      <c r="H12" s="37"/>
      <c r="I12" s="30">
        <f t="shared" si="3"/>
        <v>7.26</v>
      </c>
      <c r="J12" s="37"/>
      <c r="K12" s="392" t="s">
        <v>73</v>
      </c>
      <c r="L12" s="535"/>
    </row>
    <row r="13" spans="1:12" ht="19.5" customHeight="1">
      <c r="A13" s="26">
        <v>3</v>
      </c>
      <c r="B13" s="33" t="s">
        <v>205</v>
      </c>
      <c r="C13" s="34"/>
      <c r="D13" s="35">
        <v>0.5</v>
      </c>
      <c r="E13" s="35"/>
      <c r="F13" s="34"/>
      <c r="G13" s="36">
        <f t="shared" si="2"/>
        <v>0.5</v>
      </c>
      <c r="H13" s="37"/>
      <c r="I13" s="30">
        <f t="shared" si="3"/>
        <v>7.26</v>
      </c>
      <c r="J13" s="37"/>
      <c r="K13" s="369" t="s">
        <v>11</v>
      </c>
      <c r="L13" s="535"/>
    </row>
    <row r="14" spans="1:12" ht="19.5" customHeight="1">
      <c r="A14" s="26">
        <v>4</v>
      </c>
      <c r="B14" s="33" t="s">
        <v>109</v>
      </c>
      <c r="C14" s="34"/>
      <c r="D14" s="35">
        <v>0.5</v>
      </c>
      <c r="E14" s="35"/>
      <c r="F14" s="34"/>
      <c r="G14" s="36">
        <f t="shared" si="2"/>
        <v>0.5</v>
      </c>
      <c r="H14" s="37"/>
      <c r="I14" s="30">
        <f t="shared" si="3"/>
        <v>7.26</v>
      </c>
      <c r="J14" s="37"/>
      <c r="K14" s="369" t="s">
        <v>11</v>
      </c>
      <c r="L14" s="535"/>
    </row>
    <row r="15" spans="1:12" ht="19.5" customHeight="1">
      <c r="A15" s="32">
        <v>5</v>
      </c>
      <c r="B15" s="33" t="s">
        <v>114</v>
      </c>
      <c r="C15" s="34"/>
      <c r="D15" s="35">
        <v>0.5</v>
      </c>
      <c r="E15" s="35"/>
      <c r="F15" s="34"/>
      <c r="G15" s="36">
        <f t="shared" si="2"/>
        <v>0.5</v>
      </c>
      <c r="H15" s="37"/>
      <c r="I15" s="30">
        <f t="shared" si="3"/>
        <v>7.26</v>
      </c>
      <c r="J15" s="37"/>
      <c r="K15" s="364" t="s">
        <v>172</v>
      </c>
      <c r="L15" s="535"/>
    </row>
    <row r="16" spans="1:12" ht="19.5" customHeight="1">
      <c r="A16" s="26">
        <v>6</v>
      </c>
      <c r="B16" s="391" t="s">
        <v>13</v>
      </c>
      <c r="C16" s="39"/>
      <c r="D16" s="40">
        <v>0.5</v>
      </c>
      <c r="E16" s="40"/>
      <c r="F16" s="39"/>
      <c r="G16" s="41">
        <f t="shared" si="2"/>
        <v>0.5</v>
      </c>
      <c r="H16" s="42"/>
      <c r="I16" s="30">
        <f t="shared" si="3"/>
        <v>7.26</v>
      </c>
      <c r="J16" s="42">
        <f>SUM(J17:J18)</f>
        <v>19.8</v>
      </c>
      <c r="K16" s="369" t="s">
        <v>11</v>
      </c>
      <c r="L16" s="536"/>
    </row>
    <row r="17" spans="1:12" s="408" customFormat="1" ht="15" customHeight="1">
      <c r="A17" s="399" t="s">
        <v>22</v>
      </c>
      <c r="B17" s="395" t="s">
        <v>127</v>
      </c>
      <c r="C17" s="402">
        <v>3</v>
      </c>
      <c r="D17" s="403">
        <f>SUM(D18:D20)</f>
        <v>1.5</v>
      </c>
      <c r="E17" s="403"/>
      <c r="F17" s="403"/>
      <c r="G17" s="403">
        <f>SUM(G18:G20)</f>
        <v>1.5</v>
      </c>
      <c r="H17" s="404">
        <f>SUM(H18:H20)</f>
        <v>0</v>
      </c>
      <c r="I17" s="451">
        <f>SUM(I18:I20)</f>
        <v>10.89</v>
      </c>
      <c r="J17" s="405">
        <f>(G17*1.05*6)+(G17*1.15*6)</f>
        <v>19.8</v>
      </c>
      <c r="K17" s="406"/>
      <c r="L17" s="407"/>
    </row>
    <row r="18" spans="1:12" ht="19.5" customHeight="1">
      <c r="A18" s="333">
        <v>1</v>
      </c>
      <c r="B18" s="442" t="s">
        <v>200</v>
      </c>
      <c r="C18" s="334"/>
      <c r="D18" s="335">
        <v>0.5</v>
      </c>
      <c r="E18" s="335"/>
      <c r="F18" s="334"/>
      <c r="G18" s="336">
        <f>SUM(D18:F18)</f>
        <v>0.5</v>
      </c>
      <c r="H18" s="337"/>
      <c r="I18" s="447">
        <f>G18*1.21*6</f>
        <v>3.63</v>
      </c>
      <c r="J18" s="447"/>
      <c r="K18" s="448" t="s">
        <v>203</v>
      </c>
      <c r="L18" s="508" t="s">
        <v>204</v>
      </c>
    </row>
    <row r="19" spans="1:12" ht="19.5" customHeight="1">
      <c r="A19" s="32">
        <v>2</v>
      </c>
      <c r="B19" s="443" t="s">
        <v>201</v>
      </c>
      <c r="C19" s="34"/>
      <c r="D19" s="35">
        <v>0.5</v>
      </c>
      <c r="E19" s="35"/>
      <c r="F19" s="34"/>
      <c r="G19" s="36">
        <f>SUM(D19:F19)</f>
        <v>0.5</v>
      </c>
      <c r="H19" s="37"/>
      <c r="I19" s="37">
        <f>G19*1.21*6</f>
        <v>3.63</v>
      </c>
      <c r="J19" s="37">
        <f>(G19*1.05*6)+(G19*1.15*6)</f>
        <v>6.6</v>
      </c>
      <c r="K19" s="449" t="s">
        <v>203</v>
      </c>
      <c r="L19" s="509"/>
    </row>
    <row r="20" spans="1:12" ht="19.5" customHeight="1">
      <c r="A20" s="338">
        <v>3</v>
      </c>
      <c r="B20" s="444" t="s">
        <v>202</v>
      </c>
      <c r="C20" s="339"/>
      <c r="D20" s="340">
        <v>0.5</v>
      </c>
      <c r="E20" s="340"/>
      <c r="F20" s="339"/>
      <c r="G20" s="341">
        <f>SUM(D20:F20)</f>
        <v>0.5</v>
      </c>
      <c r="H20" s="445"/>
      <c r="I20" s="342">
        <f>G20*1.21*6</f>
        <v>3.63</v>
      </c>
      <c r="J20" s="445">
        <f>SUM(J29:J30)</f>
        <v>0</v>
      </c>
      <c r="K20" s="450" t="s">
        <v>203</v>
      </c>
      <c r="L20" s="510"/>
    </row>
    <row r="21" spans="1:12" s="462" customFormat="1" ht="15" customHeight="1">
      <c r="A21" s="399" t="s">
        <v>24</v>
      </c>
      <c r="B21" s="456" t="s">
        <v>206</v>
      </c>
      <c r="C21" s="457">
        <v>7</v>
      </c>
      <c r="D21" s="458">
        <f>SUM(D22:D28)</f>
        <v>3.5</v>
      </c>
      <c r="E21" s="458">
        <f>SUM(E22:E28)</f>
        <v>0</v>
      </c>
      <c r="F21" s="458">
        <f>SUM(F22:F28)</f>
        <v>0</v>
      </c>
      <c r="G21" s="458">
        <f>SUM(G22:G28)</f>
        <v>3.5</v>
      </c>
      <c r="H21" s="459"/>
      <c r="I21" s="405">
        <f>SUM(I22:I28)</f>
        <v>50.81999999999999</v>
      </c>
      <c r="J21" s="459">
        <f>(G21*1.05*6)+(G21*1.15*6)</f>
        <v>46.2</v>
      </c>
      <c r="K21" s="460"/>
      <c r="L21" s="461"/>
    </row>
    <row r="22" spans="1:12" ht="19.5" customHeight="1">
      <c r="A22" s="333">
        <v>1</v>
      </c>
      <c r="B22" s="442" t="s">
        <v>42</v>
      </c>
      <c r="C22" s="334"/>
      <c r="D22" s="335">
        <v>0.5</v>
      </c>
      <c r="E22" s="335"/>
      <c r="F22" s="334"/>
      <c r="G22" s="336">
        <f aca="true" t="shared" si="4" ref="G22:G28">SUM(D22:F22)</f>
        <v>0.5</v>
      </c>
      <c r="H22" s="337"/>
      <c r="I22" s="337">
        <f>G22*1.21*12</f>
        <v>7.26</v>
      </c>
      <c r="J22" s="337">
        <f>(G22*1.05*6)+(G22*1.15*6)</f>
        <v>6.6</v>
      </c>
      <c r="K22" s="454" t="s">
        <v>207</v>
      </c>
      <c r="L22" s="508" t="s">
        <v>204</v>
      </c>
    </row>
    <row r="23" spans="1:12" ht="19.5" customHeight="1">
      <c r="A23" s="32">
        <v>2</v>
      </c>
      <c r="B23" s="480" t="s">
        <v>46</v>
      </c>
      <c r="C23" s="34"/>
      <c r="D23" s="35">
        <v>0.5</v>
      </c>
      <c r="E23" s="35"/>
      <c r="F23" s="34"/>
      <c r="G23" s="36">
        <f t="shared" si="4"/>
        <v>0.5</v>
      </c>
      <c r="H23" s="37"/>
      <c r="I23" s="37">
        <f>G23*1.21*12</f>
        <v>7.26</v>
      </c>
      <c r="J23" s="37"/>
      <c r="K23" s="369" t="s">
        <v>207</v>
      </c>
      <c r="L23" s="509"/>
    </row>
    <row r="24" spans="1:12" ht="19.5" customHeight="1">
      <c r="A24" s="32">
        <v>3</v>
      </c>
      <c r="B24" s="480" t="s">
        <v>16</v>
      </c>
      <c r="C24" s="34"/>
      <c r="D24" s="35">
        <v>0.5</v>
      </c>
      <c r="E24" s="35"/>
      <c r="F24" s="34"/>
      <c r="G24" s="36">
        <f t="shared" si="4"/>
        <v>0.5</v>
      </c>
      <c r="H24" s="37"/>
      <c r="I24" s="37">
        <f>G25*1.21*12</f>
        <v>7.26</v>
      </c>
      <c r="J24" s="37"/>
      <c r="K24" s="369" t="s">
        <v>207</v>
      </c>
      <c r="L24" s="509"/>
    </row>
    <row r="25" spans="1:12" ht="19.5" customHeight="1">
      <c r="A25" s="32">
        <v>4</v>
      </c>
      <c r="B25" s="480" t="s">
        <v>45</v>
      </c>
      <c r="C25" s="34"/>
      <c r="D25" s="35">
        <v>0.5</v>
      </c>
      <c r="E25" s="35"/>
      <c r="F25" s="34"/>
      <c r="G25" s="36">
        <f>SUM(D24:F24)</f>
        <v>0.5</v>
      </c>
      <c r="H25" s="37"/>
      <c r="I25" s="37">
        <f>G26*1.21*12</f>
        <v>7.26</v>
      </c>
      <c r="J25" s="37"/>
      <c r="K25" s="369" t="s">
        <v>207</v>
      </c>
      <c r="L25" s="509"/>
    </row>
    <row r="26" spans="1:12" ht="19.5" customHeight="1">
      <c r="A26" s="32">
        <v>5</v>
      </c>
      <c r="B26" s="480" t="s">
        <v>35</v>
      </c>
      <c r="C26" s="34"/>
      <c r="D26" s="35">
        <v>0.5</v>
      </c>
      <c r="E26" s="35"/>
      <c r="F26" s="34"/>
      <c r="G26" s="36">
        <f t="shared" si="4"/>
        <v>0.5</v>
      </c>
      <c r="H26" s="37"/>
      <c r="I26" s="37">
        <f>G26*1.21*12</f>
        <v>7.26</v>
      </c>
      <c r="J26" s="37"/>
      <c r="K26" s="369" t="s">
        <v>207</v>
      </c>
      <c r="L26" s="477"/>
    </row>
    <row r="27" spans="1:12" ht="19.5" customHeight="1">
      <c r="A27" s="32">
        <v>6</v>
      </c>
      <c r="B27" s="480" t="s">
        <v>154</v>
      </c>
      <c r="C27" s="34"/>
      <c r="D27" s="35">
        <v>0.5</v>
      </c>
      <c r="E27" s="35"/>
      <c r="F27" s="34"/>
      <c r="G27" s="36">
        <f t="shared" si="4"/>
        <v>0.5</v>
      </c>
      <c r="H27" s="37"/>
      <c r="I27" s="37">
        <f>G27*1.21*12</f>
        <v>7.26</v>
      </c>
      <c r="J27" s="37"/>
      <c r="K27" s="369" t="s">
        <v>207</v>
      </c>
      <c r="L27" s="477"/>
    </row>
    <row r="28" spans="1:12" ht="19.5" customHeight="1">
      <c r="A28" s="338">
        <v>7</v>
      </c>
      <c r="B28" s="484" t="s">
        <v>36</v>
      </c>
      <c r="C28" s="339"/>
      <c r="D28" s="340">
        <v>0.5</v>
      </c>
      <c r="E28" s="340"/>
      <c r="F28" s="339"/>
      <c r="G28" s="341">
        <f t="shared" si="4"/>
        <v>0.5</v>
      </c>
      <c r="H28" s="445"/>
      <c r="I28" s="342">
        <f>G28*1.21*12</f>
        <v>7.26</v>
      </c>
      <c r="J28" s="445">
        <f>SUM(J29:J30)</f>
        <v>0</v>
      </c>
      <c r="K28" s="455" t="s">
        <v>207</v>
      </c>
      <c r="L28" s="478"/>
    </row>
    <row r="29" spans="1:12" ht="13.5" customHeight="1">
      <c r="A29" s="46"/>
      <c r="B29" s="8"/>
      <c r="C29" s="47"/>
      <c r="D29" s="47"/>
      <c r="E29" s="48"/>
      <c r="F29" s="48"/>
      <c r="G29" s="49"/>
      <c r="H29" s="50"/>
      <c r="I29" s="50"/>
      <c r="J29" s="50"/>
      <c r="K29" s="51"/>
      <c r="L29" s="259"/>
    </row>
    <row r="30" spans="1:12" ht="19.5" customHeight="1">
      <c r="A30" s="46"/>
      <c r="C30" s="312" t="s">
        <v>185</v>
      </c>
      <c r="D30" s="241"/>
      <c r="E30" s="473" t="s">
        <v>153</v>
      </c>
      <c r="F30" s="473"/>
      <c r="G30" s="473"/>
      <c r="H30" s="473"/>
      <c r="I30" s="473"/>
      <c r="J30" s="473"/>
      <c r="K30" s="473"/>
      <c r="L30" s="473"/>
    </row>
    <row r="31" spans="1:12" ht="15" customHeight="1">
      <c r="A31" s="46"/>
      <c r="B31" s="173"/>
      <c r="C31" s="54"/>
      <c r="D31" s="54"/>
      <c r="E31" s="54"/>
      <c r="F31" s="157"/>
      <c r="G31" s="157"/>
      <c r="H31" s="157"/>
      <c r="I31" s="157"/>
      <c r="J31" s="157"/>
      <c r="K31" s="157"/>
      <c r="L31" s="157"/>
    </row>
    <row r="32" spans="1:12" ht="15" customHeight="1">
      <c r="A32" s="46"/>
      <c r="B32" s="173"/>
      <c r="C32" s="55"/>
      <c r="D32" s="55"/>
      <c r="E32" s="55"/>
      <c r="F32" s="157"/>
      <c r="G32" s="157"/>
      <c r="H32" s="157"/>
      <c r="I32" s="157"/>
      <c r="J32" s="157"/>
      <c r="K32" s="157"/>
      <c r="L32" s="157"/>
    </row>
    <row r="33" spans="1:12" ht="15" customHeight="1">
      <c r="A33" s="46"/>
      <c r="B33" s="173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2" ht="15" customHeight="1">
      <c r="A34" s="46"/>
      <c r="B34" s="173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12" ht="15">
      <c r="A35" s="52"/>
      <c r="B35" s="173"/>
      <c r="C35" s="157"/>
      <c r="D35" s="157"/>
      <c r="E35" s="157"/>
      <c r="F35" s="157"/>
      <c r="G35" s="157"/>
      <c r="H35" s="157"/>
      <c r="I35" s="157"/>
      <c r="J35" s="157"/>
      <c r="K35" s="157"/>
      <c r="L35" s="157"/>
    </row>
    <row r="36" spans="2:12" ht="15.75">
      <c r="B36" s="8"/>
      <c r="C36" s="312" t="s">
        <v>156</v>
      </c>
      <c r="D36" s="241"/>
      <c r="E36" s="473" t="s">
        <v>157</v>
      </c>
      <c r="F36" s="473"/>
      <c r="G36" s="473"/>
      <c r="H36" s="473"/>
      <c r="I36" s="473"/>
      <c r="J36" s="473"/>
      <c r="K36" s="473"/>
      <c r="L36" s="473"/>
    </row>
    <row r="37" spans="2:10" ht="15.75">
      <c r="B37" s="53"/>
      <c r="H37" s="473"/>
      <c r="I37" s="473"/>
      <c r="J37" s="473"/>
    </row>
    <row r="38" spans="2:10" ht="15.75">
      <c r="B38" s="53"/>
      <c r="H38" s="474"/>
      <c r="I38" s="474"/>
      <c r="J38" s="474"/>
    </row>
  </sheetData>
  <sheetProtection/>
  <mergeCells count="20">
    <mergeCell ref="H37:J37"/>
    <mergeCell ref="H38:J38"/>
    <mergeCell ref="K5:K6"/>
    <mergeCell ref="E30:L30"/>
    <mergeCell ref="E36:L36"/>
    <mergeCell ref="L11:L16"/>
    <mergeCell ref="G5:G6"/>
    <mergeCell ref="H5:H6"/>
    <mergeCell ref="I5:I6"/>
    <mergeCell ref="J5:J6"/>
    <mergeCell ref="L22:L25"/>
    <mergeCell ref="A1:C1"/>
    <mergeCell ref="A2:C2"/>
    <mergeCell ref="A5:A6"/>
    <mergeCell ref="B5:B6"/>
    <mergeCell ref="C5:C6"/>
    <mergeCell ref="D5:F5"/>
    <mergeCell ref="L5:L6"/>
    <mergeCell ref="A3:L3"/>
    <mergeCell ref="L18:L20"/>
  </mergeCells>
  <printOptions/>
  <pageMargins left="0.5" right="0.25" top="0.7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4">
      <selection activeCell="C17" sqref="C17"/>
    </sheetView>
  </sheetViews>
  <sheetFormatPr defaultColWidth="8.796875" defaultRowHeight="15"/>
  <cols>
    <col min="1" max="1" width="4.5" style="250" customWidth="1"/>
    <col min="2" max="2" width="39.09765625" style="250" customWidth="1"/>
    <col min="3" max="3" width="9.8984375" style="250" customWidth="1"/>
    <col min="4" max="16384" width="9" style="250" customWidth="1"/>
  </cols>
  <sheetData>
    <row r="1" spans="1:3" ht="15.75">
      <c r="A1" s="487" t="s">
        <v>49</v>
      </c>
      <c r="B1" s="487"/>
      <c r="C1" s="487"/>
    </row>
    <row r="2" spans="1:3" ht="15.75">
      <c r="A2" s="488" t="s">
        <v>51</v>
      </c>
      <c r="B2" s="488"/>
      <c r="C2" s="488"/>
    </row>
    <row r="4" spans="1:7" ht="15.75">
      <c r="A4" s="538" t="s">
        <v>197</v>
      </c>
      <c r="B4" s="538"/>
      <c r="C4" s="538"/>
      <c r="D4" s="538"/>
      <c r="E4" s="538"/>
      <c r="F4" s="538"/>
      <c r="G4" s="538"/>
    </row>
    <row r="5" ht="12.75">
      <c r="F5" s="250" t="s">
        <v>186</v>
      </c>
    </row>
    <row r="6" spans="1:7" ht="17.25" customHeight="1">
      <c r="A6" s="540" t="s">
        <v>53</v>
      </c>
      <c r="B6" s="540" t="s">
        <v>158</v>
      </c>
      <c r="C6" s="540" t="s">
        <v>198</v>
      </c>
      <c r="D6" s="541" t="s">
        <v>159</v>
      </c>
      <c r="E6" s="541"/>
      <c r="F6" s="541"/>
      <c r="G6" s="540" t="s">
        <v>199</v>
      </c>
    </row>
    <row r="7" spans="1:7" ht="51.75" customHeight="1">
      <c r="A7" s="540"/>
      <c r="B7" s="540"/>
      <c r="C7" s="540"/>
      <c r="D7" s="251" t="s">
        <v>160</v>
      </c>
      <c r="E7" s="251" t="s">
        <v>161</v>
      </c>
      <c r="F7" s="251" t="s">
        <v>162</v>
      </c>
      <c r="G7" s="542"/>
    </row>
    <row r="8" spans="1:7" s="254" customFormat="1" ht="15.75" customHeight="1">
      <c r="A8" s="252" t="s">
        <v>21</v>
      </c>
      <c r="B8" s="253" t="s">
        <v>163</v>
      </c>
      <c r="C8" s="475">
        <f>SUM(D8:F8)</f>
        <v>764</v>
      </c>
      <c r="D8" s="475">
        <v>377</v>
      </c>
      <c r="E8" s="475">
        <v>358</v>
      </c>
      <c r="F8" s="475">
        <v>29</v>
      </c>
      <c r="G8" s="475"/>
    </row>
    <row r="9" spans="1:7" s="254" customFormat="1" ht="15.75" customHeight="1">
      <c r="A9" s="255" t="s">
        <v>22</v>
      </c>
      <c r="B9" s="256" t="s">
        <v>164</v>
      </c>
      <c r="C9" s="476">
        <f>SUM(C10:C30)</f>
        <v>764</v>
      </c>
      <c r="D9" s="476">
        <f>SUM(D10:D30)</f>
        <v>377</v>
      </c>
      <c r="E9" s="476">
        <f>SUM(E10:E30)</f>
        <v>358</v>
      </c>
      <c r="F9" s="476">
        <f>SUM(F10:F30)</f>
        <v>29</v>
      </c>
      <c r="G9" s="476">
        <f>SUM(G10:G30)</f>
        <v>26</v>
      </c>
    </row>
    <row r="10" spans="1:7" ht="15.75" customHeight="1">
      <c r="A10" s="257">
        <v>1</v>
      </c>
      <c r="B10" s="257" t="s">
        <v>165</v>
      </c>
      <c r="C10" s="257">
        <f>SUM(D10:F10)</f>
        <v>47</v>
      </c>
      <c r="D10" s="257">
        <v>41</v>
      </c>
      <c r="E10" s="257"/>
      <c r="F10" s="257">
        <v>6</v>
      </c>
      <c r="G10" s="257">
        <v>3</v>
      </c>
    </row>
    <row r="11" spans="1:7" ht="15.75" customHeight="1">
      <c r="A11" s="257">
        <v>2</v>
      </c>
      <c r="B11" s="257" t="s">
        <v>71</v>
      </c>
      <c r="C11" s="257">
        <v>301</v>
      </c>
      <c r="D11" s="257">
        <v>249</v>
      </c>
      <c r="E11" s="257">
        <v>39</v>
      </c>
      <c r="F11" s="257">
        <v>13</v>
      </c>
      <c r="G11" s="257">
        <v>7</v>
      </c>
    </row>
    <row r="12" spans="1:7" ht="15.75" customHeight="1">
      <c r="A12" s="257">
        <v>3</v>
      </c>
      <c r="B12" s="257" t="s">
        <v>1</v>
      </c>
      <c r="C12" s="257">
        <f aca="true" t="shared" si="0" ref="C12:C30">SUM(D12:F12)</f>
        <v>19</v>
      </c>
      <c r="D12" s="257">
        <v>8</v>
      </c>
      <c r="E12" s="257">
        <v>11</v>
      </c>
      <c r="F12" s="257"/>
      <c r="G12" s="257"/>
    </row>
    <row r="13" spans="1:7" ht="15.75" customHeight="1">
      <c r="A13" s="257">
        <v>4</v>
      </c>
      <c r="B13" s="257" t="s">
        <v>2</v>
      </c>
      <c r="C13" s="257">
        <f t="shared" si="0"/>
        <v>51</v>
      </c>
      <c r="D13" s="257">
        <v>21</v>
      </c>
      <c r="E13" s="257">
        <v>29</v>
      </c>
      <c r="F13" s="257">
        <v>1</v>
      </c>
      <c r="G13" s="257">
        <v>2</v>
      </c>
    </row>
    <row r="14" spans="1:7" ht="15.75" customHeight="1">
      <c r="A14" s="257">
        <v>5</v>
      </c>
      <c r="B14" s="257" t="s">
        <v>3</v>
      </c>
      <c r="C14" s="257">
        <f t="shared" si="0"/>
        <v>47</v>
      </c>
      <c r="D14" s="257">
        <v>16</v>
      </c>
      <c r="E14" s="257">
        <v>30</v>
      </c>
      <c r="F14" s="257">
        <v>1</v>
      </c>
      <c r="G14" s="257"/>
    </row>
    <row r="15" spans="1:7" ht="15.75" customHeight="1">
      <c r="A15" s="257">
        <v>6</v>
      </c>
      <c r="B15" s="257" t="s">
        <v>4</v>
      </c>
      <c r="C15" s="257">
        <f t="shared" si="0"/>
        <v>38</v>
      </c>
      <c r="D15" s="257">
        <v>26</v>
      </c>
      <c r="E15" s="257">
        <v>10</v>
      </c>
      <c r="F15" s="257">
        <v>2</v>
      </c>
      <c r="G15" s="257">
        <v>1</v>
      </c>
    </row>
    <row r="16" spans="1:7" ht="15.75" customHeight="1">
      <c r="A16" s="257">
        <v>7</v>
      </c>
      <c r="B16" s="257" t="s">
        <v>166</v>
      </c>
      <c r="C16" s="257">
        <f t="shared" si="0"/>
        <v>17</v>
      </c>
      <c r="D16" s="257">
        <v>7</v>
      </c>
      <c r="E16" s="257">
        <v>8</v>
      </c>
      <c r="F16" s="257">
        <v>2</v>
      </c>
      <c r="G16" s="257">
        <v>1</v>
      </c>
    </row>
    <row r="17" spans="1:7" ht="15.75" customHeight="1">
      <c r="A17" s="257">
        <v>8</v>
      </c>
      <c r="B17" s="257" t="s">
        <v>167</v>
      </c>
      <c r="C17" s="257">
        <f t="shared" si="0"/>
        <v>17</v>
      </c>
      <c r="D17" s="257">
        <v>9</v>
      </c>
      <c r="E17" s="257">
        <v>7</v>
      </c>
      <c r="F17" s="257">
        <v>1</v>
      </c>
      <c r="G17" s="257">
        <v>2</v>
      </c>
    </row>
    <row r="18" spans="1:7" ht="15.75" customHeight="1">
      <c r="A18" s="257">
        <v>9</v>
      </c>
      <c r="B18" s="257" t="s">
        <v>5</v>
      </c>
      <c r="C18" s="257">
        <f t="shared" si="0"/>
        <v>29</v>
      </c>
      <c r="D18" s="257"/>
      <c r="E18" s="257">
        <v>27</v>
      </c>
      <c r="F18" s="257">
        <v>2</v>
      </c>
      <c r="G18" s="257"/>
    </row>
    <row r="19" spans="1:7" ht="15.75" customHeight="1">
      <c r="A19" s="257">
        <v>10</v>
      </c>
      <c r="B19" s="257" t="s">
        <v>6</v>
      </c>
      <c r="C19" s="257">
        <f t="shared" si="0"/>
        <v>21</v>
      </c>
      <c r="D19" s="257"/>
      <c r="E19" s="257">
        <v>20</v>
      </c>
      <c r="F19" s="257">
        <v>1</v>
      </c>
      <c r="G19" s="257"/>
    </row>
    <row r="20" spans="1:7" ht="15.75" customHeight="1">
      <c r="A20" s="257">
        <v>11</v>
      </c>
      <c r="B20" s="257" t="s">
        <v>183</v>
      </c>
      <c r="C20" s="257">
        <f t="shared" si="0"/>
        <v>10</v>
      </c>
      <c r="D20" s="257"/>
      <c r="E20" s="257">
        <v>10</v>
      </c>
      <c r="F20" s="257"/>
      <c r="G20" s="257"/>
    </row>
    <row r="21" spans="1:7" ht="15.75" customHeight="1">
      <c r="A21" s="257">
        <v>12</v>
      </c>
      <c r="B21" s="257" t="s">
        <v>7</v>
      </c>
      <c r="C21" s="257">
        <f t="shared" si="0"/>
        <v>10</v>
      </c>
      <c r="D21" s="257"/>
      <c r="E21" s="257">
        <v>10</v>
      </c>
      <c r="F21" s="257"/>
      <c r="G21" s="257"/>
    </row>
    <row r="22" spans="1:7" ht="15.75" customHeight="1">
      <c r="A22" s="257">
        <v>13</v>
      </c>
      <c r="B22" s="257" t="s">
        <v>175</v>
      </c>
      <c r="C22" s="257">
        <f t="shared" si="0"/>
        <v>30</v>
      </c>
      <c r="D22" s="257"/>
      <c r="E22" s="257">
        <v>30</v>
      </c>
      <c r="F22" s="257"/>
      <c r="G22" s="257">
        <v>1</v>
      </c>
    </row>
    <row r="23" spans="1:7" ht="15.75" customHeight="1">
      <c r="A23" s="257">
        <v>14</v>
      </c>
      <c r="B23" s="257" t="s">
        <v>176</v>
      </c>
      <c r="C23" s="257">
        <f t="shared" si="0"/>
        <v>19</v>
      </c>
      <c r="D23" s="257"/>
      <c r="E23" s="257">
        <v>19</v>
      </c>
      <c r="F23" s="257"/>
      <c r="G23" s="257"/>
    </row>
    <row r="24" spans="1:7" ht="15.75" customHeight="1">
      <c r="A24" s="257">
        <v>15</v>
      </c>
      <c r="B24" s="257" t="s">
        <v>177</v>
      </c>
      <c r="C24" s="257">
        <f t="shared" si="0"/>
        <v>19</v>
      </c>
      <c r="D24" s="257"/>
      <c r="E24" s="257">
        <v>19</v>
      </c>
      <c r="F24" s="257"/>
      <c r="G24" s="257">
        <v>1</v>
      </c>
    </row>
    <row r="25" spans="1:7" ht="15.75" customHeight="1">
      <c r="A25" s="257">
        <v>16</v>
      </c>
      <c r="B25" s="257" t="s">
        <v>178</v>
      </c>
      <c r="C25" s="257">
        <f t="shared" si="0"/>
        <v>16</v>
      </c>
      <c r="D25" s="257"/>
      <c r="E25" s="257">
        <v>16</v>
      </c>
      <c r="F25" s="257"/>
      <c r="G25" s="257">
        <v>1</v>
      </c>
    </row>
    <row r="26" spans="1:7" ht="15.75" customHeight="1">
      <c r="A26" s="257">
        <v>17</v>
      </c>
      <c r="B26" s="257" t="s">
        <v>179</v>
      </c>
      <c r="C26" s="257">
        <f t="shared" si="0"/>
        <v>30</v>
      </c>
      <c r="D26" s="257"/>
      <c r="E26" s="257">
        <v>30</v>
      </c>
      <c r="F26" s="257"/>
      <c r="G26" s="257">
        <v>1</v>
      </c>
    </row>
    <row r="27" spans="1:7" ht="15.75" customHeight="1">
      <c r="A27" s="257">
        <v>18</v>
      </c>
      <c r="B27" s="257" t="s">
        <v>180</v>
      </c>
      <c r="C27" s="257">
        <f t="shared" si="0"/>
        <v>16</v>
      </c>
      <c r="D27" s="257"/>
      <c r="E27" s="257">
        <v>16</v>
      </c>
      <c r="F27" s="257"/>
      <c r="G27" s="257">
        <v>1</v>
      </c>
    </row>
    <row r="28" spans="1:7" ht="15.75" customHeight="1">
      <c r="A28" s="257">
        <v>19</v>
      </c>
      <c r="B28" s="257" t="s">
        <v>181</v>
      </c>
      <c r="C28" s="257">
        <f t="shared" si="0"/>
        <v>13</v>
      </c>
      <c r="D28" s="257"/>
      <c r="E28" s="257">
        <v>13</v>
      </c>
      <c r="F28" s="257"/>
      <c r="G28" s="257">
        <v>5</v>
      </c>
    </row>
    <row r="29" spans="1:7" ht="15.75" customHeight="1">
      <c r="A29" s="257">
        <v>20</v>
      </c>
      <c r="B29" s="257" t="s">
        <v>182</v>
      </c>
      <c r="C29" s="257">
        <f t="shared" si="0"/>
        <v>11</v>
      </c>
      <c r="D29" s="257"/>
      <c r="E29" s="257">
        <v>11</v>
      </c>
      <c r="F29" s="257"/>
      <c r="G29" s="257"/>
    </row>
    <row r="30" spans="1:7" ht="15.75" customHeight="1">
      <c r="A30" s="257">
        <v>21</v>
      </c>
      <c r="B30" s="257" t="s">
        <v>168</v>
      </c>
      <c r="C30" s="257">
        <f t="shared" si="0"/>
        <v>3</v>
      </c>
      <c r="D30" s="257"/>
      <c r="E30" s="257">
        <v>3</v>
      </c>
      <c r="F30" s="257"/>
      <c r="G30" s="257"/>
    </row>
    <row r="31" spans="1:7" ht="15.75" customHeight="1">
      <c r="A31" s="258"/>
      <c r="B31" s="258"/>
      <c r="C31" s="258"/>
      <c r="D31" s="258"/>
      <c r="E31" s="258"/>
      <c r="F31" s="258"/>
      <c r="G31" s="258"/>
    </row>
    <row r="33" spans="4:6" ht="12.75">
      <c r="D33" s="539"/>
      <c r="E33" s="539"/>
      <c r="F33" s="539"/>
    </row>
    <row r="34" spans="2:6" ht="15" customHeight="1">
      <c r="B34" s="314" t="s">
        <v>185</v>
      </c>
      <c r="C34" s="343"/>
      <c r="D34" s="538" t="s">
        <v>153</v>
      </c>
      <c r="E34" s="538"/>
      <c r="F34" s="538"/>
    </row>
    <row r="35" spans="2:6" ht="15.75">
      <c r="B35" s="343"/>
      <c r="C35" s="343"/>
      <c r="D35" s="343"/>
      <c r="E35" s="343"/>
      <c r="F35" s="343"/>
    </row>
    <row r="36" spans="2:6" ht="15.75">
      <c r="B36" s="343"/>
      <c r="C36" s="343"/>
      <c r="D36" s="343"/>
      <c r="E36" s="343"/>
      <c r="F36" s="343"/>
    </row>
    <row r="37" spans="2:6" ht="15.75">
      <c r="B37" s="343"/>
      <c r="C37" s="343"/>
      <c r="D37" s="343"/>
      <c r="E37" s="343"/>
      <c r="F37" s="343"/>
    </row>
    <row r="38" spans="2:6" ht="15.75">
      <c r="B38" s="343"/>
      <c r="C38" s="343"/>
      <c r="D38" s="343"/>
      <c r="E38" s="343"/>
      <c r="F38" s="343"/>
    </row>
    <row r="39" spans="2:6" ht="15.75">
      <c r="B39" s="343"/>
      <c r="C39" s="343"/>
      <c r="D39" s="343"/>
      <c r="E39" s="343"/>
      <c r="F39" s="343"/>
    </row>
    <row r="40" spans="2:6" ht="15.75">
      <c r="B40" s="314" t="s">
        <v>156</v>
      </c>
      <c r="C40" s="343"/>
      <c r="D40" s="538" t="s">
        <v>157</v>
      </c>
      <c r="E40" s="538"/>
      <c r="F40" s="538"/>
    </row>
  </sheetData>
  <mergeCells count="11">
    <mergeCell ref="D40:F40"/>
    <mergeCell ref="A4:G4"/>
    <mergeCell ref="A6:A7"/>
    <mergeCell ref="B6:B7"/>
    <mergeCell ref="C6:C7"/>
    <mergeCell ref="D6:F6"/>
    <mergeCell ref="G6:G7"/>
    <mergeCell ref="D34:F34"/>
    <mergeCell ref="D33:F33"/>
    <mergeCell ref="A1:C1"/>
    <mergeCell ref="A2:C2"/>
  </mergeCells>
  <printOptions/>
  <pageMargins left="0.75" right="0.5" top="0.7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Nguyen Ba Thang</cp:lastModifiedBy>
  <cp:lastPrinted>2016-12-29T09:10:54Z</cp:lastPrinted>
  <dcterms:created xsi:type="dcterms:W3CDTF">2010-06-21T03:42:41Z</dcterms:created>
  <dcterms:modified xsi:type="dcterms:W3CDTF">2016-12-29T09:12:42Z</dcterms:modified>
  <cp:category/>
  <cp:version/>
  <cp:contentType/>
  <cp:contentStatus/>
</cp:coreProperties>
</file>